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44525"/>
</workbook>
</file>

<file path=xl/sharedStrings.xml><?xml version="1.0" encoding="utf-8"?>
<sst xmlns="http://schemas.openxmlformats.org/spreadsheetml/2006/main" count="1627" uniqueCount="530">
  <si>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</si>
  <si>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</si>
  <si>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</si>
  <si>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</si>
  <si>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</si>
  <si>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</si>
  <si>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</si>
  <si>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</si>
  <si>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</si>
  <si>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</si>
  <si>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</si>
  <si>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</si>
  <si>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</si>
  <si>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</si>
  <si>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</si>
  <si>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</si>
  <si>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</si>
  <si>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</si>
  <si>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</si>
  <si>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</si>
  <si>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</si>
  <si>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</si>
  <si>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</si>
  <si>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</si>
  <si>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</si>
  <si>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</si>
  <si>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</si>
  <si>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</si>
  <si>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</si>
  <si>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</si>
  <si>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</si>
  <si>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</si>
  <si>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</si>
  <si>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</si>
  <si>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</si>
  <si>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</si>
  <si>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</si>
  <si>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</si>
  <si>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</si>
  <si>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</si>
  <si>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</si>
  <si>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</si>
  <si>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</si>
  <si>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</si>
  <si>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382001</t>
  </si>
  <si>
    <t>云南省文史研究馆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</si>
  <si>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</si>
  <si>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</si>
  <si>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</si>
  <si>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</si>
  <si>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</si>
  <si>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</si>
  <si>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</si>
  <si>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</si>
  <si>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</si>
  <si>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</si>
  <si>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</si>
  <si>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</si>
  <si>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</si>
  <si>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</si>
  <si>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</si>
  <si>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</si>
  <si>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</si>
  <si>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</si>
  <si>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</si>
  <si>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2010350</t>
  </si>
  <si>
    <t>事业运行</t>
  </si>
  <si>
    <t>2010399</t>
  </si>
  <si>
    <t>其他政府办公厅（室）及相关机构事务支出</t>
  </si>
  <si>
    <t>207</t>
  </si>
  <si>
    <t>文化旅游体育与传媒支出</t>
  </si>
  <si>
    <t>20701</t>
  </si>
  <si>
    <t>文化和旅游</t>
  </si>
  <si>
    <t>2070111</t>
  </si>
  <si>
    <t>文化创作与保护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</si>
  <si>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</si>
  <si>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</si>
  <si>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</si>
  <si>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</si>
  <si>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</si>
  <si>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</si>
  <si>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</si>
  <si>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</si>
  <si>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</si>
  <si>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</si>
  <si>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</si>
  <si>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</si>
  <si>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</si>
  <si>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</si>
  <si>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</si>
  <si>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</si>
  <si>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</si>
  <si>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</si>
  <si>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</si>
  <si>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</si>
  <si>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</si>
  <si>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</si>
  <si>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</si>
  <si>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</si>
  <si>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</si>
  <si>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</si>
  <si>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</si>
  <si>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</si>
  <si>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</si>
  <si>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</si>
  <si>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</si>
  <si>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</si>
  <si>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</si>
  <si>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</si>
  <si>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</si>
  <si>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</si>
  <si>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</si>
  <si>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</si>
  <si>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</si>
  <si>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</si>
  <si>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</si>
  <si>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</si>
  <si>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</si>
  <si>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</si>
  <si>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</si>
  <si>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</si>
  <si>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</si>
  <si>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</si>
  <si>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</si>
  <si>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</si>
  <si>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</si>
  <si>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</si>
  <si>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</si>
  <si>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</si>
  <si>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</si>
  <si>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</si>
  <si>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</si>
  <si>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</si>
  <si>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</si>
  <si>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</si>
  <si>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</si>
  <si>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</si>
  <si>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</si>
  <si>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</si>
  <si>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</si>
  <si>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</si>
  <si>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</si>
  <si>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</si>
  <si>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</si>
  <si>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</si>
  <si>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</si>
  <si>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</si>
  <si>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</si>
  <si>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</si>
  <si>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</si>
  <si>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</si>
  <si>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</si>
  <si>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</si>
  <si>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</si>
  <si>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</si>
  <si>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530000210000000040944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</si>
  <si>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</si>
  <si>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</si>
  <si>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</si>
  <si>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</si>
  <si>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</si>
  <si>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</si>
  <si>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</si>
  <si>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530000210000000040946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</si>
  <si>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</si>
  <si>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</si>
  <si>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</si>
  <si>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</si>
  <si>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</si>
  <si>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</si>
  <si>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</si>
  <si>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</si>
  <si>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</si>
  <si>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</si>
  <si>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</si>
  <si>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530000210000000040948</t>
  </si>
  <si>
    <t>30113</t>
  </si>
  <si>
    <t>530000210000000040951</t>
  </si>
  <si>
    <t>公车购置及运维费</t>
  </si>
  <si>
    <t>30231</t>
  </si>
  <si>
    <t>公务用车运行维护费</t>
  </si>
  <si>
    <t>530000210000000040953</t>
  </si>
  <si>
    <t>30217</t>
  </si>
  <si>
    <t>530000210000000040955</t>
  </si>
  <si>
    <t>行政人员公务交通补贴</t>
  </si>
  <si>
    <t>30239</t>
  </si>
  <si>
    <t>其他交通费用</t>
  </si>
  <si>
    <t>530000210000000040956</t>
  </si>
  <si>
    <t>工会经费</t>
  </si>
  <si>
    <t>30228</t>
  </si>
  <si>
    <t>530000210000000040959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</si>
  <si>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</si>
  <si>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</si>
  <si>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</si>
  <si>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</si>
  <si>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</si>
  <si>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</si>
  <si>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</si>
  <si>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</si>
  <si>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</si>
  <si>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</si>
  <si>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</si>
  <si>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</si>
  <si>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</si>
  <si>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</si>
  <si>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</si>
  <si>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</si>
  <si>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</si>
  <si>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30226</t>
  </si>
  <si>
    <t>劳务费</t>
  </si>
  <si>
    <t>30227</t>
  </si>
  <si>
    <t>委托业务费</t>
  </si>
  <si>
    <t>30299</t>
  </si>
  <si>
    <t>其他商品和服务支出</t>
  </si>
  <si>
    <t>530000241100002220668</t>
  </si>
  <si>
    <t>行政人员绩效奖</t>
  </si>
  <si>
    <t>530000210000000040998</t>
  </si>
  <si>
    <t>事业人员支出工资</t>
  </si>
  <si>
    <t>30107</t>
  </si>
  <si>
    <t>绩效工资</t>
  </si>
  <si>
    <t>530000210000000040999</t>
  </si>
  <si>
    <t>530000210000000041001</t>
  </si>
  <si>
    <t>530000210000000041008</t>
  </si>
  <si>
    <t>530000210000000041009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</si>
  <si>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</si>
  <si>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</si>
  <si>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</si>
  <si>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</si>
  <si>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</si>
  <si>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</si>
  <si>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部门预算机动经费</t>
  </si>
  <si>
    <t>其他运转类</t>
  </si>
  <si>
    <t>530000241100002029995</t>
  </si>
  <si>
    <t>30202</t>
  </si>
  <si>
    <t>印刷费</t>
  </si>
  <si>
    <t>馆员统战特需经费</t>
  </si>
  <si>
    <t>事业发展类</t>
  </si>
  <si>
    <t>530000200000000006838</t>
  </si>
  <si>
    <t>30218</t>
  </si>
  <si>
    <t>专用材料费</t>
  </si>
  <si>
    <t>30305</t>
  </si>
  <si>
    <t>生活补助</t>
  </si>
  <si>
    <t>其他人员支出</t>
  </si>
  <si>
    <t>民生类</t>
  </si>
  <si>
    <t>530000231100001104167</t>
  </si>
  <si>
    <t>30199</t>
  </si>
  <si>
    <t>其他工资福利支出</t>
  </si>
  <si>
    <t>文献与艺术研究保障经费</t>
  </si>
  <si>
    <t>530000231100001097127</t>
  </si>
  <si>
    <t>31002</t>
  </si>
  <si>
    <t>办公设备购置</t>
  </si>
  <si>
    <t>文献与艺术研究经费</t>
  </si>
  <si>
    <t>530000200000000010836</t>
  </si>
  <si>
    <t>31099</t>
  </si>
  <si>
    <t>其他资本性支出</t>
  </si>
  <si>
    <t>因公出国（境）专项经费</t>
  </si>
  <si>
    <t>因公出国（境）经费</t>
  </si>
  <si>
    <t>530000210000000046875</t>
  </si>
  <si>
    <t>30212</t>
  </si>
  <si>
    <t>因公出国（境）费用</t>
  </si>
  <si>
    <t>云南艺术基金2024年度资助项目资金</t>
  </si>
  <si>
    <t>530000251100004304003</t>
  </si>
  <si>
    <t>30214</t>
  </si>
  <si>
    <t>租赁费</t>
  </si>
  <si>
    <t>政务信息化运维服务项目补助资金</t>
  </si>
  <si>
    <t>专业信息系统运行维护费</t>
  </si>
  <si>
    <t>530000251100003885419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</si>
  <si>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</si>
  <si>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</si>
  <si>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</si>
  <si>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</si>
  <si>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</si>
  <si>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</si>
  <si>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</si>
  <si>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</si>
  <si>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</si>
  <si>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</si>
  <si>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</si>
  <si>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</si>
  <si>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围绕中央和省委省政府的决策部署，发挥好馆员在崇文鉴史、咨询国是、民主监督、统战联谊等方面的独特作用，立足新发展阶段、贯彻新发展理念、构建新发展格局，担当新使命、开启新征程，推动文史馆各项工作再上新台阶。组织馆员开展“中华文化边疆行”系列文化活动、云南历史文化大讲堂“五进”活动、咨询国是调研建言等活动，拍摄播出《云岭名家》馆员宣传片，发挥馆员学术引领和道德示范作用；热情服务馆员，按时发放馆员生活补助，馆员满意率达到90%以上。</t>
  </si>
  <si>
    <t>产出指标</t>
  </si>
  <si>
    <t>数量指标</t>
  </si>
  <si>
    <t>向省政府和有关部门提供建言</t>
  </si>
  <si>
    <t>&gt;=</t>
  </si>
  <si>
    <t>篇</t>
  </si>
  <si>
    <t>定量指标</t>
  </si>
  <si>
    <t>向省领导和有关部门、州市提供馆员、特约研究院资政建言篇数。</t>
  </si>
  <si>
    <t>组织馆员、特约研究员调研</t>
  </si>
  <si>
    <t>次</t>
  </si>
  <si>
    <t>组织馆员、特约研究员调研次数。</t>
  </si>
  <si>
    <t>举办学术讲座</t>
  </si>
  <si>
    <t>场</t>
  </si>
  <si>
    <t>举办学术讲座。</t>
  </si>
  <si>
    <t>向有关州市、部门提供咨询建议</t>
  </si>
  <si>
    <t>条</t>
  </si>
  <si>
    <t>咨询建议条数。</t>
  </si>
  <si>
    <t>参与笔会的馆员、特约研究员</t>
  </si>
  <si>
    <t>15</t>
  </si>
  <si>
    <t>人、次</t>
  </si>
  <si>
    <t>参与笔会创作的馆员、特约研究员人数 。</t>
  </si>
  <si>
    <t>拍摄播出《云岭名家》宣传片</t>
  </si>
  <si>
    <t>人</t>
  </si>
  <si>
    <t>拍摄馆员宣传片大于等于5人。</t>
  </si>
  <si>
    <t>开展馆员履职培训</t>
  </si>
  <si>
    <t>=</t>
  </si>
  <si>
    <t>书画精品展参展作品</t>
  </si>
  <si>
    <t>80</t>
  </si>
  <si>
    <t>件</t>
  </si>
  <si>
    <t>书画精品展参展作品数量。</t>
  </si>
  <si>
    <t>时效指标</t>
  </si>
  <si>
    <t>媒体宣传报道及时性</t>
  </si>
  <si>
    <t>&lt;=</t>
  </si>
  <si>
    <t>天（工作日）</t>
  </si>
  <si>
    <t>邀请媒体进行宣传报道。</t>
  </si>
  <si>
    <t>效益指标</t>
  </si>
  <si>
    <t>社会效益</t>
  </si>
  <si>
    <t>举办书画精品展社会公众参与人次</t>
  </si>
  <si>
    <t>200</t>
  </si>
  <si>
    <t>举办书画精品展社会公众参与人次 。</t>
  </si>
  <si>
    <t>举办“云南文史大讲堂”参与人次</t>
  </si>
  <si>
    <t>300</t>
  </si>
  <si>
    <t>《云岭名家》宣传片观看人次</t>
  </si>
  <si>
    <t>100000</t>
  </si>
  <si>
    <t xml:space="preserve"> 云南电视按相关规定统计。</t>
  </si>
  <si>
    <t>满意度指标</t>
  </si>
  <si>
    <t>服务对象满意度</t>
  </si>
  <si>
    <t>馆员满意度</t>
  </si>
  <si>
    <t>90</t>
  </si>
  <si>
    <t>%</t>
  </si>
  <si>
    <t>馆员对服务的满意程度。</t>
  </si>
  <si>
    <t>参加活动人员满意度</t>
  </si>
  <si>
    <t>参加活动人员满意程度。</t>
  </si>
  <si>
    <t>根据王予波省长“同意‘十五五’编著《云南文化通史》”的批示要求，启动编著《云南文化通史》工作。编辑出版《云南文史》季刊；组织举办春联下基层、书法培训班、书画采风及特约研究员作品展；开展地方历史文化研究，讲好“云南故事”，开展铸牢中华民族共同体意识的云南实践口述历史研究。</t>
  </si>
  <si>
    <t>开展文史研究工作调研</t>
  </si>
  <si>
    <t>开展调研、访谈次数</t>
  </si>
  <si>
    <t>举办书画艺术展览</t>
  </si>
  <si>
    <t>1.00</t>
  </si>
  <si>
    <t>举办调研创作展览次数</t>
  </si>
  <si>
    <t>形成访谈录</t>
  </si>
  <si>
    <t>形成访谈录篇数</t>
  </si>
  <si>
    <t>举办书画培训班</t>
  </si>
  <si>
    <t>10</t>
  </si>
  <si>
    <t>举办书画艺术培训班次数</t>
  </si>
  <si>
    <t>开展调研采风</t>
  </si>
  <si>
    <t>开展调研采风次数</t>
  </si>
  <si>
    <t>编辑出版图书</t>
  </si>
  <si>
    <t>种</t>
  </si>
  <si>
    <t>出版图书数量</t>
  </si>
  <si>
    <t>质量指标</t>
  </si>
  <si>
    <t>编辑出版《云南文史》季刊</t>
  </si>
  <si>
    <t>编校质量优</t>
  </si>
  <si>
    <t>定性指标</t>
  </si>
  <si>
    <t>出版发行《云南文史》季刊的质量。</t>
  </si>
  <si>
    <t>错字率</t>
  </si>
  <si>
    <t>0.02</t>
  </si>
  <si>
    <t>出版发行《云南文史》季刊的错字率。</t>
  </si>
  <si>
    <t>完成口述访谈时间</t>
  </si>
  <si>
    <t>2026年末</t>
  </si>
  <si>
    <t>完成口述访谈时限</t>
  </si>
  <si>
    <t>举办艺术展览社会公众参与人次</t>
  </si>
  <si>
    <t>人次</t>
  </si>
  <si>
    <t>反映社会公众参与活动的人数</t>
  </si>
  <si>
    <t>书画艺术培训班社会公众参与人次</t>
  </si>
  <si>
    <t>赠发图书数量</t>
  </si>
  <si>
    <t>册</t>
  </si>
  <si>
    <t>赠发《云南文化名篇选粹》（三卷）到高校、州市图书馆、研究院所等。</t>
  </si>
  <si>
    <t>向学术界赠发图书</t>
  </si>
  <si>
    <t>500</t>
  </si>
  <si>
    <t>赠发《馆员学术自述》数量。</t>
  </si>
  <si>
    <t>赠发《云南文史》期刊</t>
  </si>
  <si>
    <t>10000</t>
  </si>
  <si>
    <t>赠发数量。</t>
  </si>
  <si>
    <t>特约研究员满意度</t>
  </si>
  <si>
    <t>特约研究院满意度</t>
  </si>
  <si>
    <t>参与培训人员满意度</t>
  </si>
  <si>
    <t>参与培训人员满意程度</t>
  </si>
  <si>
    <t>展览参观人员满意度</t>
  </si>
  <si>
    <t>专家满意度</t>
  </si>
  <si>
    <t>2026年项目服务内容为云南省文史研究馆“数字文史”应用平台网络安全等级保护测评、密码应用测评。</t>
  </si>
  <si>
    <t>等保测评、密码应用安全测评</t>
  </si>
  <si>
    <t>系统等保测评1次，商用密码应用安全测评1次</t>
  </si>
  <si>
    <t>云平台服务</t>
  </si>
  <si>
    <t>系统运行安全稳定</t>
  </si>
  <si>
    <t>“数字文史”平台运行情况</t>
  </si>
  <si>
    <t>可持续影响</t>
  </si>
  <si>
    <t>信息访问人次</t>
  </si>
  <si>
    <t>5000</t>
  </si>
  <si>
    <t>访问相关信息人次。</t>
  </si>
  <si>
    <t>使用人员满意度</t>
  </si>
  <si>
    <t>85</t>
  </si>
  <si>
    <t>反映使用对象对信息系统使用的满意度。
使用人员满意度=（对信息系统满意的使用人员/问卷调查人数）*100%</t>
  </si>
  <si>
    <t>出访南亚东南亚有关国家，推介赠送云南文化典籍《云南丛书》《云南丛书续编》，扩大云南地域文化的国际影响力，服务云南面向南亚东南亚的辐射中心建设。同时，深入考察相关国家的博物馆、图书馆、高校等文化机构发挥文化宣传教化作用的情况，学习借鉴文化传承保护以及文化资源开发利用等方面的成功经验，探索建立历史文化交流机制，开拓视野，创新工作思路和方式，推动文史馆工作迈上新台阶。</t>
  </si>
  <si>
    <t>出访团组数</t>
  </si>
  <si>
    <t>个</t>
  </si>
  <si>
    <t>出访限量管理国家团组数。</t>
  </si>
  <si>
    <t>完成出国调研报告</t>
  </si>
  <si>
    <t>完成出国调研报告篇数。</t>
  </si>
  <si>
    <t>出访人员满意度</t>
  </si>
  <si>
    <t>出访人员满意程度。</t>
  </si>
  <si>
    <t>履行“参与规划全省历史文献的整理与研究工作，开展云南历史文献整理研究”的职责，编纂出版文史研究相关书籍。</t>
  </si>
  <si>
    <t>开展书籍出版调研</t>
  </si>
  <si>
    <t>1.0</t>
  </si>
  <si>
    <t>开展调研次数</t>
  </si>
  <si>
    <t>采购出版服务</t>
  </si>
  <si>
    <t>年</t>
  </si>
  <si>
    <t>完成采购时限</t>
  </si>
  <si>
    <t>受益人群</t>
  </si>
  <si>
    <t>2000</t>
  </si>
  <si>
    <t>图书出版后发行到高校、州市图书馆、研究院所等。</t>
  </si>
  <si>
    <t>专家满意程度。</t>
  </si>
  <si>
    <t>根据工作要求，履行行政及后勤服务职责，做好行政及后勤服务工作保障。</t>
  </si>
  <si>
    <t>服务人员在岗率</t>
  </si>
  <si>
    <t>反映后期服务人员在岗的情况。后期服务人员在岗率=实际在岗工时/应在岗工时*100%</t>
  </si>
  <si>
    <t>服务需求保障程度</t>
  </si>
  <si>
    <t>良好</t>
  </si>
  <si>
    <t>反映后勤服务满足单位的程度。</t>
  </si>
  <si>
    <t>服务受益人员满意度</t>
  </si>
  <si>
    <t>反映后勤服务受益人员满意程度。</t>
  </si>
  <si>
    <t>开展文献研究资料库建设；组织馆员开展文化艺术作品创作，提供馆员活动场地服务保障。</t>
  </si>
  <si>
    <t>物业管理面积</t>
  </si>
  <si>
    <t>1600</t>
  </si>
  <si>
    <t>平方米</t>
  </si>
  <si>
    <t>反映为馆员服务区域的面积。</t>
  </si>
  <si>
    <t>物管人员在岗率</t>
  </si>
  <si>
    <t>反映安保、保洁服务人员等物管人员在岗的情况。物管人员在岗率=实际在岗工时/应在岗工时*100%</t>
  </si>
  <si>
    <t>物业服务需求保障程度</t>
  </si>
  <si>
    <t>优</t>
  </si>
  <si>
    <t>反映绿化、安保、安防、保洁等服务满足委托单位的程度。（实际运用时根据项目对物业的需求，主要通过整体评价的方式进行评价。）</t>
  </si>
  <si>
    <t>签订合同并培训的人员占比</t>
  </si>
  <si>
    <t>100</t>
  </si>
  <si>
    <t>反映物管人员中签订合同并参与培训的情况。物管人员签订合同并培训的人数占比=物管人员中签订合同并参与培训的人数/物管人员总数*100%</t>
  </si>
  <si>
    <t>反映保安、保洁、餐饮服务、绿化养护服务受益人员满意程度。</t>
  </si>
  <si>
    <t>预算06表</t>
  </si>
  <si>
    <t>2026年政府性基金预算支出预算表</t>
  </si>
  <si>
    <t>政府性基金预算支出</t>
  </si>
  <si>
    <t>说明：因本部门无政府性基金预算支出，所以本表公开空表。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</si>
  <si>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</si>
  <si>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</si>
  <si>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</si>
  <si>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</si>
  <si>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</si>
  <si>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</si>
  <si>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</si>
  <si>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</si>
  <si>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</si>
  <si>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</si>
  <si>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</si>
  <si>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</si>
  <si>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C2309019999 其他印刷服务</t>
  </si>
  <si>
    <t>期</t>
  </si>
  <si>
    <t>车辆加油服务</t>
  </si>
  <si>
    <t>C23120302 车辆加油、添加燃料服务</t>
  </si>
  <si>
    <t>车辆维修费</t>
  </si>
  <si>
    <t>C23120301 车辆维修和保养服务</t>
  </si>
  <si>
    <t>车辆保险费</t>
  </si>
  <si>
    <t>C1804010201 机动车保险服务</t>
  </si>
  <si>
    <t>C21040001 物业管理服务</t>
  </si>
  <si>
    <t>办公椅</t>
  </si>
  <si>
    <t>A05010301 办公椅</t>
  </si>
  <si>
    <t>把</t>
  </si>
  <si>
    <t>书柜</t>
  </si>
  <si>
    <t>A05010501 书柜</t>
  </si>
  <si>
    <t>出版服务</t>
  </si>
  <si>
    <t>C23090200 出版服务</t>
  </si>
  <si>
    <t>预算08表</t>
  </si>
  <si>
    <t>2026年部门政府购买服务预算表</t>
  </si>
  <si>
    <t>政府购买服务项目</t>
  </si>
  <si>
    <t>政府购买服务目录</t>
  </si>
  <si>
    <t>说明：因本部门无政府购买服务预算支出，所以本表公开空表。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</si>
  <si>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</si>
  <si>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</si>
  <si>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</si>
  <si>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</si>
  <si>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</si>
  <si>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</si>
  <si>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</si>
  <si>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</si>
  <si>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</si>
  <si>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</si>
  <si>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</si>
  <si>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</si>
  <si>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</si>
  <si>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</si>
  <si>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</si>
  <si>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</si>
  <si>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</si>
  <si>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</si>
  <si>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</si>
  <si>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</si>
  <si>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</si>
  <si>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</si>
  <si>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</si>
  <si>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</si>
  <si>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</si>
  <si>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说明：因本部门无省对下转移支付预算支出，所以本表公开空表。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</si>
  <si>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</si>
  <si>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</si>
  <si>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</si>
  <si>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</si>
  <si>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</si>
  <si>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</si>
  <si>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</si>
  <si>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</si>
  <si>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</si>
  <si>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</si>
  <si>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</si>
  <si>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</si>
  <si>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</si>
  <si>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图书和档案</t>
  </si>
  <si>
    <t>A04010199 其他普通图书</t>
  </si>
  <si>
    <t>图书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</si>
  <si>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</si>
  <si>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</si>
  <si>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</si>
  <si>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</si>
  <si>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</si>
  <si>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说明：因本部门无中央转移支付补助项目预算支出，所以本表公开空表。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</si>
  <si>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</si>
  <si>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</si>
  <si>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</si>
  <si>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</si>
  <si>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</si>
  <si>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</si>
  <si>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212 因公出国（境）经费</t>
  </si>
  <si>
    <t>本级</t>
  </si>
  <si>
    <t>223 专业信息系统运行维护费</t>
  </si>
  <si>
    <t>229 其他运转类</t>
  </si>
  <si>
    <t>312 民生类</t>
  </si>
  <si>
    <t>313 事业发展类</t>
  </si>
  <si>
    <t/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</si>
</sst>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176" formatCode="#,##0.00;\-#,##0.00;;@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yyyy\-mm\-dd"/>
    <numFmt numFmtId="178" formatCode="yyyy\-mm\-dd\ hh:mm:ss"/>
    <numFmt numFmtId="179" formatCode="#,##0;\-#,##0;;@"/>
    <numFmt numFmtId="180" formatCode="hh:mm:ss"/>
    <numFmt numFmtId="41" formatCode="_ * #,##0_ ;_ * \-#,##0_ ;_ * &quot;-&quot;_ ;_ @_ "/>
  </numFmts>
  <fonts count="38">
    <font>
      <sz val="11"/>
      <color indexed="8"/>
      <name val="Calibri"/>
      <charset val="134"/>
    </font>
    <font>
      <sz val="10"/>
      <color indexed="8"/>
      <name val="宋体"/>
      <charset val="134"/>
    </font>
    <font>
      <b/>
      <sz val="21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b/>
      <sz val="23"/>
      <color indexed="8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indexed="8"/>
      <name val="宋体"/>
      <charset val="134"/>
    </font>
    <font>
      <sz val="10.5"/>
      <color indexed="8"/>
      <name val="宋体"/>
      <charset val="134"/>
    </font>
    <font>
      <sz val="9.75"/>
      <color indexed="8"/>
      <name val="SimSun"/>
      <charset val="134"/>
    </font>
    <font>
      <b/>
      <sz val="18"/>
      <color indexed="8"/>
      <name val="SimSun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179" fontId="6" fillId="0" borderId="4">
      <alignment horizontal="right" vertical="center"/>
    </xf>
    <xf numFmtId="10" fontId="6" fillId="0" borderId="4">
      <alignment horizontal="right" vertical="center"/>
    </xf>
    <xf numFmtId="178" fontId="6" fillId="0" borderId="4">
      <alignment horizontal="right" vertical="center"/>
    </xf>
    <xf numFmtId="180" fontId="6" fillId="0" borderId="4">
      <alignment horizontal="right" vertical="center"/>
    </xf>
    <xf numFmtId="0" fontId="19" fillId="21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30" fillId="19" borderId="18" applyNumberFormat="false" applyAlignment="false" applyProtection="false">
      <alignment vertical="center"/>
    </xf>
    <xf numFmtId="0" fontId="31" fillId="20" borderId="19" applyNumberFormat="false" applyAlignment="false" applyProtection="false">
      <alignment vertical="center"/>
    </xf>
    <xf numFmtId="0" fontId="32" fillId="24" borderId="0" applyNumberFormat="false" applyBorder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5" fillId="0" borderId="15" applyNumberFormat="false" applyFill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34" fillId="0" borderId="21" applyNumberFormat="false" applyFill="false" applyAlignment="false" applyProtection="false">
      <alignment vertical="center"/>
    </xf>
    <xf numFmtId="0" fontId="28" fillId="0" borderId="16" applyNumberFormat="false" applyFill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33" fillId="0" borderId="20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49" fontId="6" fillId="0" borderId="4">
      <alignment horizontal="left" vertical="center" wrapText="true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177" fontId="6" fillId="0" borderId="4">
      <alignment horizontal="right" vertical="center"/>
    </xf>
    <xf numFmtId="0" fontId="29" fillId="17" borderId="17" applyNumberFormat="false" applyFont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36" fillId="32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26" fillId="14" borderId="0" applyNumberFormat="false" applyBorder="false" applyAlignment="false" applyProtection="false">
      <alignment vertical="center"/>
    </xf>
    <xf numFmtId="0" fontId="37" fillId="19" borderId="14" applyNumberFormat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176" fontId="6" fillId="0" borderId="4">
      <alignment horizontal="right" vertical="center"/>
    </xf>
    <xf numFmtId="0" fontId="19" fillId="12" borderId="0" applyNumberFormat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176" fontId="6" fillId="0" borderId="4">
      <alignment horizontal="right"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20" fillId="5" borderId="14" applyNumberFormat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9" fillId="3" borderId="0" applyNumberFormat="false" applyBorder="false" applyAlignment="false" applyProtection="false">
      <alignment vertical="center"/>
    </xf>
    <xf numFmtId="0" fontId="18" fillId="2" borderId="0" applyNumberFormat="false" applyBorder="false" applyAlignment="false" applyProtection="false">
      <alignment vertical="center"/>
    </xf>
  </cellStyleXfs>
  <cellXfs count="168">
    <xf numFmtId="0" fontId="0" fillId="0" borderId="0" xfId="0" applyAlignment="true"/>
    <xf numFmtId="49" fontId="1" fillId="0" borderId="0" xfId="0" applyNumberFormat="true" applyFont="true" applyAlignment="true"/>
    <xf numFmtId="0" fontId="2" fillId="0" borderId="0" xfId="0" applyFont="true" applyAlignment="true">
      <alignment horizontal="center" vertical="center"/>
    </xf>
    <xf numFmtId="0" fontId="3" fillId="0" borderId="0" xfId="0" applyFont="true" applyAlignment="true" applyProtection="true">
      <alignment horizontal="left" vertical="center"/>
      <protection locked="false"/>
    </xf>
    <xf numFmtId="0" fontId="4" fillId="0" borderId="0" xfId="0" applyFont="true" applyAlignment="true">
      <alignment horizontal="left" vertical="center"/>
    </xf>
    <xf numFmtId="0" fontId="4" fillId="0" borderId="1" xfId="0" applyFont="true" applyBorder="true" applyAlignment="true" applyProtection="true">
      <alignment horizontal="center" vertical="center" wrapText="true"/>
      <protection locked="fals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 applyProtection="true">
      <alignment horizontal="center" vertical="center" wrapText="true"/>
      <protection locked="fals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 applyProtection="true">
      <alignment horizontal="center" vertical="center" wrapText="true"/>
      <protection locked="false"/>
    </xf>
    <xf numFmtId="0" fontId="4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left" vertical="center" wrapText="true"/>
      <protection locked="false"/>
    </xf>
    <xf numFmtId="0" fontId="3" fillId="0" borderId="4" xfId="0" applyFont="true" applyBorder="true" applyAlignment="true" applyProtection="true">
      <alignment horizontal="left" vertical="center"/>
      <protection locked="false"/>
    </xf>
    <xf numFmtId="49" fontId="3" fillId="0" borderId="4" xfId="30" applyFont="true">
      <alignment horizontal="left" vertical="center" wrapText="true"/>
    </xf>
    <xf numFmtId="0" fontId="3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 applyProtection="true">
      <alignment horizontal="left" vertical="center" wrapText="true"/>
      <protection locked="false"/>
    </xf>
    <xf numFmtId="0" fontId="3" fillId="0" borderId="7" xfId="0" applyFont="true" applyBorder="true" applyAlignment="true" applyProtection="true">
      <alignment horizontal="left" vertical="center" wrapText="true"/>
      <protection locked="false"/>
    </xf>
    <xf numFmtId="0" fontId="1" fillId="0" borderId="0" xfId="0" applyFont="true" applyAlignment="true" applyProtection="true">
      <alignment horizontal="right" vertical="center"/>
      <protection locked="false"/>
    </xf>
    <xf numFmtId="0" fontId="4" fillId="0" borderId="0" xfId="0" applyFont="true" applyAlignment="true"/>
    <xf numFmtId="0" fontId="1" fillId="0" borderId="0" xfId="0" applyFont="true" applyAlignment="true" applyProtection="true">
      <alignment horizontal="right" vertical="top"/>
      <protection locked="false"/>
    </xf>
    <xf numFmtId="0" fontId="4" fillId="0" borderId="5" xfId="0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176" fontId="3" fillId="0" borderId="4" xfId="49" applyFont="true">
      <alignment horizontal="right" vertical="center"/>
    </xf>
    <xf numFmtId="0" fontId="5" fillId="0" borderId="0" xfId="0" applyFont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/>
    </xf>
    <xf numFmtId="0" fontId="1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>
      <alignment horizontal="left" vertical="center"/>
    </xf>
    <xf numFmtId="0" fontId="4" fillId="0" borderId="2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left" vertical="center"/>
    </xf>
    <xf numFmtId="0" fontId="1" fillId="0" borderId="4" xfId="0" applyFont="true" applyBorder="true" applyAlignment="true" applyProtection="true">
      <alignment horizontal="center" vertical="center"/>
      <protection locked="false"/>
    </xf>
    <xf numFmtId="49" fontId="6" fillId="0" borderId="0" xfId="30" applyBorder="true">
      <alignment horizontal="left" vertical="center" wrapText="true"/>
    </xf>
    <xf numFmtId="49" fontId="7" fillId="0" borderId="0" xfId="30" applyFont="true" applyBorder="true" applyAlignment="true">
      <alignment horizontal="center" vertical="center" wrapText="true"/>
    </xf>
    <xf numFmtId="49" fontId="8" fillId="0" borderId="4" xfId="30" applyFont="true" applyAlignment="true">
      <alignment horizontal="center" vertical="center" wrapText="true"/>
    </xf>
    <xf numFmtId="49" fontId="9" fillId="0" borderId="4" xfId="30" applyFont="true" applyAlignment="true">
      <alignment horizontal="center" vertical="center" wrapText="true"/>
    </xf>
    <xf numFmtId="49" fontId="8" fillId="0" borderId="4" xfId="30" applyFont="true">
      <alignment horizontal="left" vertical="center" wrapText="true"/>
    </xf>
    <xf numFmtId="49" fontId="6" fillId="0" borderId="0" xfId="30" applyBorder="true" applyAlignment="true">
      <alignment horizontal="right" vertical="center" wrapText="true"/>
    </xf>
    <xf numFmtId="179" fontId="6" fillId="0" borderId="4" xfId="1">
      <alignment horizontal="right" vertical="center"/>
    </xf>
    <xf numFmtId="176" fontId="6" fillId="0" borderId="4" xfId="49">
      <alignment horizontal="right" vertical="center"/>
    </xf>
    <xf numFmtId="179" fontId="6" fillId="0" borderId="4" xfId="0" applyNumberFormat="true" applyFont="true" applyBorder="true" applyAlignment="true">
      <alignment horizontal="left" vertical="center"/>
    </xf>
    <xf numFmtId="176" fontId="6" fillId="0" borderId="4" xfId="0" applyNumberFormat="true" applyFont="true" applyBorder="true" applyAlignment="true">
      <alignment horizontal="left" vertical="center"/>
    </xf>
    <xf numFmtId="0" fontId="10" fillId="0" borderId="0" xfId="0" applyFont="true" applyAlignment="true">
      <alignment horizontal="center" vertical="center"/>
    </xf>
    <xf numFmtId="0" fontId="4" fillId="0" borderId="4" xfId="0" applyFont="true" applyBorder="true" applyAlignment="true">
      <alignment horizontal="center" vertical="center" wrapText="true"/>
    </xf>
    <xf numFmtId="0" fontId="11" fillId="0" borderId="4" xfId="0" applyFont="true" applyBorder="true" applyAlignment="true">
      <alignment horizontal="left" vertical="center" wrapText="true"/>
    </xf>
    <xf numFmtId="0" fontId="11" fillId="0" borderId="4" xfId="0" applyFont="true" applyBorder="true" applyAlignment="true">
      <alignment vertical="center" wrapText="true"/>
    </xf>
    <xf numFmtId="0" fontId="11" fillId="0" borderId="4" xfId="0" applyFont="true" applyBorder="true" applyAlignment="true" applyProtection="true">
      <alignment horizontal="left" vertical="center" wrapText="true"/>
      <protection locked="false"/>
    </xf>
    <xf numFmtId="0" fontId="5" fillId="0" borderId="0" xfId="0" applyFont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/>
      <protection locked="false"/>
    </xf>
    <xf numFmtId="0" fontId="11" fillId="0" borderId="4" xfId="0" applyFont="true" applyBorder="true" applyAlignment="true">
      <alignment horizontal="center" vertical="center" wrapText="true"/>
    </xf>
    <xf numFmtId="0" fontId="11" fillId="0" borderId="4" xfId="0" applyFont="true" applyBorder="true" applyAlignment="true" applyProtection="true">
      <alignment horizontal="center" vertical="center"/>
      <protection locked="false"/>
    </xf>
    <xf numFmtId="0" fontId="3" fillId="0" borderId="0" xfId="0" applyFont="true" applyAlignment="true" applyProtection="true">
      <alignment horizontal="right" vertical="center"/>
      <protection locked="false"/>
    </xf>
    <xf numFmtId="0" fontId="1" fillId="0" borderId="4" xfId="0" applyFont="true" applyBorder="true" applyAlignment="true">
      <alignment horizontal="left" vertical="center" wrapText="true"/>
    </xf>
    <xf numFmtId="0" fontId="1" fillId="0" borderId="0" xfId="0" applyFont="true" applyAlignment="true">
      <alignment horizontal="right" vertical="center"/>
    </xf>
    <xf numFmtId="0" fontId="10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vertical="top" wrapText="true"/>
    </xf>
    <xf numFmtId="0" fontId="1" fillId="0" borderId="0" xfId="0" applyFont="true" applyAlignment="true">
      <alignment horizontal="right" vertical="top" wrapText="true"/>
    </xf>
    <xf numFmtId="0" fontId="4" fillId="0" borderId="8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/>
    </xf>
    <xf numFmtId="0" fontId="1" fillId="0" borderId="0" xfId="0" applyFont="true" applyAlignment="true">
      <alignment vertical="top" wrapText="true"/>
    </xf>
    <xf numFmtId="0" fontId="3" fillId="0" borderId="0" xfId="0" applyFont="true" applyAlignment="true" applyProtection="true">
      <alignment horizontal="right" vertical="top"/>
      <protection locked="false"/>
    </xf>
    <xf numFmtId="176" fontId="3" fillId="0" borderId="4" xfId="0" applyNumberFormat="true" applyFont="true" applyBorder="true" applyAlignment="true">
      <alignment horizontal="right" vertical="center"/>
    </xf>
    <xf numFmtId="0" fontId="5" fillId="0" borderId="0" xfId="0" applyFont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4" fillId="0" borderId="11" xfId="0" applyFont="true" applyBorder="true" applyAlignment="true" applyProtection="true">
      <alignment horizontal="center" vertical="center" wrapText="true"/>
      <protection locked="false"/>
    </xf>
    <xf numFmtId="0" fontId="3" fillId="0" borderId="3" xfId="0" applyFont="true" applyBorder="true" applyAlignment="true">
      <alignment horizontal="left" vertical="center" wrapText="true"/>
    </xf>
    <xf numFmtId="0" fontId="3" fillId="0" borderId="11" xfId="0" applyFont="true" applyBorder="true" applyAlignment="true">
      <alignment horizontal="left" vertical="center" wrapText="true"/>
    </xf>
    <xf numFmtId="4" fontId="3" fillId="0" borderId="11" xfId="0" applyNumberFormat="true" applyFont="true" applyBorder="true" applyAlignment="true" applyProtection="true">
      <alignment horizontal="right" vertical="center"/>
      <protection locked="false"/>
    </xf>
    <xf numFmtId="0" fontId="3" fillId="0" borderId="12" xfId="0" applyFont="true" applyBorder="true" applyAlignment="true">
      <alignment horizontal="center" vertical="center"/>
    </xf>
    <xf numFmtId="0" fontId="3" fillId="0" borderId="13" xfId="0" applyFont="true" applyBorder="true" applyAlignment="true">
      <alignment horizontal="left" vertical="center"/>
    </xf>
    <xf numFmtId="0" fontId="3" fillId="0" borderId="11" xfId="0" applyFont="true" applyBorder="true" applyAlignment="true">
      <alignment horizontal="left" vertical="center"/>
    </xf>
    <xf numFmtId="0" fontId="3" fillId="0" borderId="0" xfId="0" applyFont="true" applyAlignment="true" applyProtection="true">
      <alignment vertical="top" wrapText="true"/>
      <protection locked="false"/>
    </xf>
    <xf numFmtId="0" fontId="5" fillId="0" borderId="0" xfId="0" applyFont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 wrapText="true"/>
      <protection locked="false"/>
    </xf>
    <xf numFmtId="0" fontId="4" fillId="0" borderId="10" xfId="0" applyFont="true" applyBorder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/>
      <protection locked="false"/>
    </xf>
    <xf numFmtId="0" fontId="4" fillId="0" borderId="13" xfId="0" applyFont="true" applyBorder="true" applyAlignment="true">
      <alignment horizontal="center" vertical="center" wrapText="true"/>
    </xf>
    <xf numFmtId="0" fontId="4" fillId="0" borderId="13" xfId="0" applyFont="true" applyBorder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 wrapText="true"/>
      <protection locked="false"/>
    </xf>
    <xf numFmtId="4" fontId="3" fillId="0" borderId="4" xfId="0" applyNumberFormat="true" applyFont="true" applyBorder="true" applyAlignment="true" applyProtection="true">
      <alignment horizontal="right" vertical="center"/>
      <protection locked="false"/>
    </xf>
    <xf numFmtId="0" fontId="3" fillId="0" borderId="0" xfId="0" applyFont="true" applyAlignment="true" applyProtection="true">
      <alignment horizontal="right" vertical="center" wrapText="true"/>
      <protection locked="false"/>
    </xf>
    <xf numFmtId="0" fontId="3" fillId="0" borderId="0" xfId="0" applyFont="true" applyAlignment="true">
      <alignment horizontal="right" vertical="center" wrapText="true"/>
    </xf>
    <xf numFmtId="0" fontId="3" fillId="0" borderId="0" xfId="0" applyFont="true" applyAlignment="true" applyProtection="true">
      <alignment horizontal="right" vertical="top" wrapText="true"/>
      <protection locked="false"/>
    </xf>
    <xf numFmtId="0" fontId="3" fillId="0" borderId="0" xfId="0" applyFont="true" applyAlignment="true">
      <alignment horizontal="right" vertical="top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13" xfId="0" applyFont="true" applyBorder="true" applyAlignment="true" applyProtection="true">
      <alignment horizontal="center" vertical="center" wrapText="true"/>
      <protection locked="false"/>
    </xf>
    <xf numFmtId="0" fontId="3" fillId="0" borderId="0" xfId="0" applyFont="true" applyAlignment="true">
      <alignment horizontal="left" vertical="center"/>
    </xf>
    <xf numFmtId="0" fontId="4" fillId="0" borderId="11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left" vertical="center" wrapText="true" indent="1"/>
    </xf>
    <xf numFmtId="0" fontId="3" fillId="0" borderId="11" xfId="0" applyFont="true" applyBorder="true" applyAlignment="true">
      <alignment horizontal="center" vertical="center" wrapText="true"/>
    </xf>
    <xf numFmtId="0" fontId="4" fillId="0" borderId="11" xfId="0" applyFont="true" applyBorder="true" applyAlignment="true" applyProtection="true">
      <alignment horizontal="center" vertical="center"/>
      <protection locked="false"/>
    </xf>
    <xf numFmtId="0" fontId="3" fillId="0" borderId="11" xfId="0" applyFont="true" applyBorder="true" applyAlignment="true">
      <alignment horizontal="right" vertical="center"/>
    </xf>
    <xf numFmtId="179" fontId="3" fillId="0" borderId="4" xfId="1" applyFont="true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3" fillId="0" borderId="0" xfId="0" applyFont="true" applyAlignment="true">
      <alignment horizontal="right" vertical="top"/>
    </xf>
    <xf numFmtId="0" fontId="3" fillId="0" borderId="0" xfId="0" applyFont="true" applyAlignment="true" applyProtection="true">
      <alignment horizontal="left" vertical="center" wrapText="true"/>
      <protection locked="false"/>
    </xf>
    <xf numFmtId="0" fontId="4" fillId="0" borderId="0" xfId="0" applyFont="true" applyAlignment="true">
      <alignment horizontal="left" vertical="center" wrapText="true"/>
    </xf>
    <xf numFmtId="0" fontId="1" fillId="0" borderId="4" xfId="0" applyFont="true" applyBorder="true" applyAlignment="true" applyProtection="true">
      <alignment horizontal="center" vertical="center" wrapText="true"/>
      <protection locked="false"/>
    </xf>
    <xf numFmtId="0" fontId="1" fillId="0" borderId="4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right" vertical="top"/>
    </xf>
    <xf numFmtId="0" fontId="11" fillId="0" borderId="4" xfId="0" applyFont="true" applyBorder="true" applyAlignment="true">
      <alignment horizontal="left" vertical="center" wrapText="true" indent="1"/>
    </xf>
    <xf numFmtId="49" fontId="3" fillId="0" borderId="4" xfId="0" applyNumberFormat="true" applyFont="true" applyBorder="true" applyAlignment="true">
      <alignment horizontal="left" vertical="center" wrapText="true"/>
    </xf>
    <xf numFmtId="4" fontId="3" fillId="0" borderId="4" xfId="0" applyNumberFormat="true" applyFont="true" applyBorder="true" applyAlignment="true" applyProtection="true">
      <alignment horizontal="right" vertical="center" wrapText="true"/>
      <protection locked="false"/>
    </xf>
    <xf numFmtId="0" fontId="1" fillId="0" borderId="0" xfId="0" applyFont="true" applyAlignment="true">
      <alignment vertical="top"/>
    </xf>
    <xf numFmtId="0" fontId="12" fillId="0" borderId="4" xfId="0" applyFont="true" applyBorder="true" applyAlignment="true">
      <alignment horizontal="center" vertical="top"/>
    </xf>
    <xf numFmtId="49" fontId="3" fillId="0" borderId="4" xfId="30" applyFont="true" applyAlignment="true">
      <alignment horizontal="left" vertical="center" wrapText="true" indent="1"/>
    </xf>
    <xf numFmtId="0" fontId="1" fillId="0" borderId="0" xfId="0" applyFont="true" applyAlignment="true">
      <alignment horizontal="center" vertical="top" wrapText="true"/>
    </xf>
    <xf numFmtId="0" fontId="13" fillId="0" borderId="0" xfId="0" applyFont="true" applyAlignment="true">
      <alignment horizontal="center" vertical="center" wrapText="true"/>
    </xf>
    <xf numFmtId="0" fontId="14" fillId="0" borderId="4" xfId="0" applyFont="true" applyBorder="true" applyAlignment="true">
      <alignment horizontal="center" vertical="center" wrapText="true"/>
    </xf>
    <xf numFmtId="0" fontId="14" fillId="0" borderId="5" xfId="0" applyFont="true" applyBorder="true" applyAlignment="true">
      <alignment horizontal="center" vertical="center" wrapText="true"/>
    </xf>
    <xf numFmtId="4" fontId="3" fillId="0" borderId="4" xfId="0" applyNumberFormat="true" applyFont="true" applyBorder="true" applyAlignment="true">
      <alignment horizontal="right" vertical="center"/>
    </xf>
    <xf numFmtId="4" fontId="3" fillId="0" borderId="5" xfId="0" applyNumberFormat="true" applyFont="true" applyBorder="true" applyAlignment="true">
      <alignment horizontal="right" vertical="center"/>
    </xf>
    <xf numFmtId="49" fontId="4" fillId="0" borderId="5" xfId="0" applyNumberFormat="true" applyFont="true" applyBorder="true" applyAlignment="true">
      <alignment horizontal="center" vertical="center" wrapText="true"/>
    </xf>
    <xf numFmtId="49" fontId="4" fillId="0" borderId="7" xfId="0" applyNumberFormat="true" applyFont="true" applyBorder="true" applyAlignment="true">
      <alignment horizontal="center" vertical="center" wrapText="true"/>
    </xf>
    <xf numFmtId="0" fontId="4" fillId="0" borderId="9" xfId="0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/>
    </xf>
    <xf numFmtId="49" fontId="4" fillId="0" borderId="11" xfId="0" applyNumberFormat="true" applyFont="true" applyBorder="true" applyAlignment="true">
      <alignment horizontal="center" vertical="center"/>
    </xf>
    <xf numFmtId="49" fontId="4" fillId="0" borderId="4" xfId="0" applyNumberFormat="true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 indent="1"/>
    </xf>
    <xf numFmtId="0" fontId="3" fillId="0" borderId="4" xfId="0" applyFont="true" applyBorder="true" applyAlignment="true">
      <alignment horizontal="left" vertical="center" wrapText="true" indent="2"/>
    </xf>
    <xf numFmtId="0" fontId="1" fillId="0" borderId="5" xfId="0" applyFont="true" applyBorder="true" applyAlignment="true">
      <alignment horizontal="center" vertical="center"/>
    </xf>
    <xf numFmtId="0" fontId="1" fillId="0" borderId="7" xfId="0" applyFont="true" applyBorder="true" applyAlignment="true">
      <alignment horizontal="center" vertical="center"/>
    </xf>
    <xf numFmtId="0" fontId="15" fillId="0" borderId="0" xfId="0" applyFont="true" applyAlignment="true">
      <alignment horizontal="center" vertical="center"/>
    </xf>
    <xf numFmtId="0" fontId="16" fillId="0" borderId="0" xfId="0" applyFont="true" applyAlignment="true">
      <alignment horizontal="center" vertical="center"/>
    </xf>
    <xf numFmtId="0" fontId="4" fillId="0" borderId="1" xfId="0" applyFont="true" applyBorder="true" applyAlignment="true" applyProtection="true">
      <alignment horizontal="center" vertical="center"/>
      <protection locked="false"/>
    </xf>
    <xf numFmtId="0" fontId="17" fillId="0" borderId="4" xfId="0" applyFont="true" applyBorder="true">
      <alignment vertical="center"/>
    </xf>
    <xf numFmtId="4" fontId="17" fillId="0" borderId="4" xfId="0" applyNumberFormat="true" applyFont="true" applyBorder="true" applyAlignment="true" applyProtection="true">
      <alignment horizontal="right" vertical="center"/>
      <protection locked="false"/>
    </xf>
    <xf numFmtId="49" fontId="17" fillId="0" borderId="4" xfId="30" applyFont="true">
      <alignment horizontal="left" vertical="center" wrapText="true"/>
    </xf>
    <xf numFmtId="0" fontId="3" fillId="0" borderId="4" xfId="0" applyFont="true" applyBorder="true">
      <alignment vertical="center"/>
    </xf>
    <xf numFmtId="4" fontId="17" fillId="0" borderId="4" xfId="0" applyNumberFormat="true" applyFont="true" applyBorder="true" applyAlignment="true">
      <alignment horizontal="right" vertical="center"/>
    </xf>
    <xf numFmtId="0" fontId="3" fillId="0" borderId="4" xfId="0" applyFont="true" applyBorder="true" applyAlignment="true">
      <alignment horizontal="left" vertical="center"/>
    </xf>
    <xf numFmtId="0" fontId="17" fillId="0" borderId="4" xfId="0" applyFont="true" applyBorder="true" applyAlignment="true">
      <alignment horizontal="center" vertical="center"/>
    </xf>
    <xf numFmtId="0" fontId="17" fillId="0" borderId="4" xfId="0" applyFont="true" applyBorder="true" applyAlignment="true" applyProtection="true">
      <alignment horizontal="center" vertical="center"/>
      <protection locked="false"/>
    </xf>
    <xf numFmtId="0" fontId="1" fillId="0" borderId="1" xfId="0" applyFont="true" applyBorder="true" applyAlignment="true">
      <alignment horizontal="center" vertical="center" wrapText="true"/>
    </xf>
    <xf numFmtId="176" fontId="3" fillId="0" borderId="0" xfId="49" applyFont="true" applyBorder="true">
      <alignment horizontal="right" vertical="center"/>
    </xf>
    <xf numFmtId="0" fontId="10" fillId="0" borderId="0" xfId="0" applyFont="true" applyAlignment="true" applyProtection="true">
      <alignment horizontal="center" vertical="center"/>
      <protection locked="false"/>
    </xf>
    <xf numFmtId="0" fontId="1" fillId="0" borderId="1" xfId="0" applyFont="true" applyBorder="true" applyAlignment="true" applyProtection="true">
      <alignment horizontal="center" vertical="center" wrapText="true"/>
      <protection locked="false"/>
    </xf>
    <xf numFmtId="0" fontId="1" fillId="0" borderId="9" xfId="0" applyFont="true" applyBorder="true" applyAlignment="true" applyProtection="true">
      <alignment horizontal="center" vertical="center" wrapText="true"/>
      <protection locked="false"/>
    </xf>
    <xf numFmtId="0" fontId="1" fillId="0" borderId="6" xfId="0" applyFont="true" applyBorder="true" applyAlignment="true" applyProtection="true">
      <alignment horizontal="center" vertical="center" wrapText="true"/>
      <protection locked="false"/>
    </xf>
    <xf numFmtId="0" fontId="1" fillId="0" borderId="2" xfId="0" applyFont="true" applyBorder="true" applyAlignment="true">
      <alignment horizontal="center" vertical="center" wrapText="true"/>
    </xf>
    <xf numFmtId="0" fontId="1" fillId="0" borderId="10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11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center" vertical="center"/>
      <protection locked="false"/>
    </xf>
    <xf numFmtId="0" fontId="3" fillId="0" borderId="4" xfId="0" applyFont="true" applyBorder="true" applyAlignment="true" applyProtection="true">
      <alignment horizontal="right" vertical="center"/>
      <protection locked="false"/>
    </xf>
    <xf numFmtId="0" fontId="1" fillId="0" borderId="6" xfId="0" applyFont="true" applyBorder="true" applyAlignment="true">
      <alignment horizontal="center" vertical="center" wrapText="true"/>
    </xf>
    <xf numFmtId="0" fontId="1" fillId="0" borderId="0" xfId="0" applyFont="true" applyAlignment="true" applyProtection="true">
      <protection locked="false"/>
    </xf>
    <xf numFmtId="0" fontId="4" fillId="0" borderId="0" xfId="0" applyFont="true" applyAlignment="true" applyProtection="true">
      <protection locked="false"/>
    </xf>
    <xf numFmtId="0" fontId="1" fillId="0" borderId="6" xfId="0" applyFont="true" applyBorder="true" applyAlignment="true" applyProtection="true">
      <alignment horizontal="center" vertical="center"/>
      <protection locked="false"/>
    </xf>
    <xf numFmtId="0" fontId="1" fillId="0" borderId="13" xfId="0" applyFont="true" applyBorder="true" applyAlignment="true">
      <alignment horizontal="center" vertical="center" wrapText="true"/>
    </xf>
    <xf numFmtId="0" fontId="1" fillId="0" borderId="13" xfId="0" applyFont="true" applyBorder="true" applyAlignment="true" applyProtection="true">
      <alignment horizontal="center" vertical="center"/>
      <protection locked="false"/>
    </xf>
    <xf numFmtId="0" fontId="1" fillId="0" borderId="11" xfId="0" applyFont="true" applyBorder="true" applyAlignment="true" applyProtection="true">
      <alignment horizontal="center" vertical="center" wrapText="true"/>
      <protection locked="false"/>
    </xf>
    <xf numFmtId="0" fontId="1" fillId="0" borderId="5" xfId="0" applyFont="true" applyBorder="true" applyAlignment="true" applyProtection="true">
      <alignment horizontal="center" vertical="center"/>
      <protection locked="false"/>
    </xf>
    <xf numFmtId="0" fontId="1" fillId="0" borderId="7" xfId="0" applyFont="true" applyBorder="true" applyAlignment="true">
      <alignment horizontal="center" vertical="center" wrapText="true"/>
    </xf>
    <xf numFmtId="0" fontId="1" fillId="0" borderId="11" xfId="0" applyFont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top"/>
    </xf>
    <xf numFmtId="0" fontId="3" fillId="0" borderId="3" xfId="0" applyFont="true" applyBorder="true" applyAlignment="true">
      <alignment horizontal="left" vertical="center"/>
    </xf>
    <xf numFmtId="0" fontId="17" fillId="0" borderId="3" xfId="0" applyFont="true" applyBorder="true" applyAlignment="true">
      <alignment horizontal="center" vertical="center"/>
    </xf>
    <xf numFmtId="0" fontId="17" fillId="0" borderId="3" xfId="0" applyFont="true" applyBorder="true" applyAlignment="true">
      <alignment horizontal="left" vertical="center"/>
    </xf>
    <xf numFmtId="0" fontId="17" fillId="0" borderId="4" xfId="0" applyFont="true" applyBorder="true" applyAlignment="true">
      <alignment horizontal="left" vertical="center"/>
    </xf>
    <xf numFmtId="176" fontId="17" fillId="0" borderId="4" xfId="0" applyNumberFormat="true" applyFont="true" applyBorder="true" applyAlignment="true">
      <alignment horizontal="right" vertical="center"/>
    </xf>
    <xf numFmtId="0" fontId="17" fillId="0" borderId="3" xfId="0" applyFont="true" applyBorder="true" applyAlignment="true" applyProtection="true">
      <alignment horizontal="center" vertical="center"/>
      <protection locked="false"/>
    </xf>
  </cellXfs>
  <cellStyles count="57">
    <cellStyle name="常规" xfId="0" builtinId="0"/>
    <cellStyle name="IntegralNumberStyle" xfId="1"/>
    <cellStyle name="PercentStyle" xfId="2"/>
    <cellStyle name="DateTimeStyle" xfId="3"/>
    <cellStyle name="TimeStyle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TextStyle" xfId="30"/>
    <cellStyle name="货币[0]" xfId="31" builtinId="7"/>
    <cellStyle name="警告文本" xfId="32" builtinId="11"/>
    <cellStyle name="40% - 强调文字颜色 2" xfId="33" builtinId="35"/>
    <cellStyle name="DateStyle" xfId="34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NumberStyle" xfId="44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MoneyStyle" xfId="49"/>
    <cellStyle name="货币" xfId="50" builtinId="4"/>
    <cellStyle name="强调文字颜色 3" xfId="51" builtinId="37"/>
    <cellStyle name="20% - 强调文字颜色 3" xfId="52" builtinId="38"/>
    <cellStyle name="输入" xfId="53" builtinId="20"/>
    <cellStyle name="40% - 强调文字颜色 3" xfId="54" builtinId="39"/>
    <cellStyle name="强调文字颜色 4" xfId="55" builtinId="41"/>
    <cellStyle name="20% - 强调文字颜色 4" xfId="5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D21"/>
  <sheetViews>
    <sheetView showZeros="0" workbookViewId="0">
      <selection activeCell="B19" sqref="B19"/>
    </sheetView>
  </sheetViews>
  <sheetFormatPr defaultColWidth="8" defaultRowHeight="14.25" customHeight="true" outlineLevelCol="3"/>
  <cols>
    <col min="1" max="1" width="39.5714285714286" customWidth="true"/>
    <col min="2" max="2" width="33.8571428571429" customWidth="true"/>
    <col min="3" max="3" width="36.4285714285714" customWidth="true"/>
    <col min="4" max="4" width="42.4285714285714" customWidth="true"/>
  </cols>
  <sheetData>
    <row r="1" ht="12" customHeight="true" spans="4:4">
      <c r="D1" s="100" t="s">
        <v>0</v>
      </c>
    </row>
    <row r="2" ht="36" customHeight="true" spans="1:4">
      <c r="A2" s="44" t="s">
        <v>1</v>
      </c>
      <c r="B2" s="161"/>
      <c r="C2" s="161"/>
      <c r="D2" s="161"/>
    </row>
    <row r="3" ht="21" customHeight="true" spans="1:4">
      <c r="A3" s="92" t="str">
        <f>"单位名称："&amp;"云南省文史研究馆"</f>
        <v>单位名称：云南省文史研究馆</v>
      </c>
      <c r="B3" s="129"/>
      <c r="C3" s="129"/>
      <c r="D3" s="99" t="s">
        <v>2</v>
      </c>
    </row>
    <row r="4" ht="19.5" customHeight="true" spans="1:4">
      <c r="A4" s="21" t="s">
        <v>3</v>
      </c>
      <c r="B4" s="23"/>
      <c r="C4" s="21" t="s">
        <v>4</v>
      </c>
      <c r="D4" s="23"/>
    </row>
    <row r="5" ht="19.5" customHeight="true" spans="1:4">
      <c r="A5" s="24" t="s">
        <v>5</v>
      </c>
      <c r="B5" s="24" t="s">
        <v>6</v>
      </c>
      <c r="C5" s="24" t="s">
        <v>7</v>
      </c>
      <c r="D5" s="24" t="s">
        <v>6</v>
      </c>
    </row>
    <row r="6" ht="19.5" customHeight="true" spans="1:4">
      <c r="A6" s="25"/>
      <c r="B6" s="25"/>
      <c r="C6" s="25"/>
      <c r="D6" s="25"/>
    </row>
    <row r="7" ht="25.4" customHeight="true" spans="1:4">
      <c r="A7" s="136" t="s">
        <v>8</v>
      </c>
      <c r="B7" s="116">
        <v>14421624.61</v>
      </c>
      <c r="C7" s="14" t="str">
        <f>"一"&amp;"、"&amp;"一般公共服务支出"</f>
        <v>一、一般公共服务支出</v>
      </c>
      <c r="D7" s="116">
        <v>11899579.67</v>
      </c>
    </row>
    <row r="8" ht="25.4" customHeight="true" spans="1:4">
      <c r="A8" s="136" t="s">
        <v>9</v>
      </c>
      <c r="B8" s="116"/>
      <c r="C8" s="14" t="str">
        <f>"二"&amp;"、"&amp;"文化旅游体育与传媒支出"</f>
        <v>二、文化旅游体育与传媒支出</v>
      </c>
      <c r="D8" s="116">
        <v>373889.55</v>
      </c>
    </row>
    <row r="9" ht="25.4" customHeight="true" spans="1:4">
      <c r="A9" s="136" t="s">
        <v>10</v>
      </c>
      <c r="B9" s="116"/>
      <c r="C9" s="14" t="str">
        <f>"三"&amp;"、"&amp;"社会保障和就业支出"</f>
        <v>三、社会保障和就业支出</v>
      </c>
      <c r="D9" s="116">
        <v>949010.6</v>
      </c>
    </row>
    <row r="10" ht="25.4" customHeight="true" spans="1:4">
      <c r="A10" s="136" t="s">
        <v>11</v>
      </c>
      <c r="B10" s="85"/>
      <c r="C10" s="14" t="str">
        <f>"四"&amp;"、"&amp;"卫生健康支出"</f>
        <v>四、卫生健康支出</v>
      </c>
      <c r="D10" s="116">
        <v>1121215.45</v>
      </c>
    </row>
    <row r="11" ht="25.4" customHeight="true" spans="1:4">
      <c r="A11" s="136" t="s">
        <v>12</v>
      </c>
      <c r="B11" s="116"/>
      <c r="C11" s="14" t="str">
        <f>"五"&amp;"、"&amp;"住房保障支出"</f>
        <v>五、住房保障支出</v>
      </c>
      <c r="D11" s="116">
        <v>638318.89</v>
      </c>
    </row>
    <row r="12" ht="25.4" customHeight="true" spans="1:4">
      <c r="A12" s="136" t="s">
        <v>13</v>
      </c>
      <c r="B12" s="85"/>
      <c r="C12" s="14"/>
      <c r="D12" s="116"/>
    </row>
    <row r="13" ht="25.4" customHeight="true" spans="1:4">
      <c r="A13" s="136" t="s">
        <v>14</v>
      </c>
      <c r="B13" s="85"/>
      <c r="C13" s="14"/>
      <c r="D13" s="116"/>
    </row>
    <row r="14" ht="25.4" customHeight="true" spans="1:4">
      <c r="A14" s="136" t="s">
        <v>15</v>
      </c>
      <c r="B14" s="85"/>
      <c r="C14" s="14"/>
      <c r="D14" s="116"/>
    </row>
    <row r="15" ht="25.4" customHeight="true" spans="1:4">
      <c r="A15" s="162" t="s">
        <v>16</v>
      </c>
      <c r="B15" s="85"/>
      <c r="C15" s="14"/>
      <c r="D15" s="116"/>
    </row>
    <row r="16" ht="25.4" customHeight="true" spans="1:4">
      <c r="A16" s="162" t="s">
        <v>17</v>
      </c>
      <c r="B16" s="116"/>
      <c r="C16" s="14"/>
      <c r="D16" s="116"/>
    </row>
    <row r="17" ht="25.4" customHeight="true" spans="1:4">
      <c r="A17" s="163" t="s">
        <v>18</v>
      </c>
      <c r="B17" s="135">
        <v>14421624.61</v>
      </c>
      <c r="C17" s="137" t="s">
        <v>19</v>
      </c>
      <c r="D17" s="135">
        <v>14982014.16</v>
      </c>
    </row>
    <row r="18" ht="25.4" customHeight="true" spans="1:4">
      <c r="A18" s="164" t="s">
        <v>20</v>
      </c>
      <c r="B18" s="135">
        <v>560389.55</v>
      </c>
      <c r="C18" s="165" t="s">
        <v>21</v>
      </c>
      <c r="D18" s="166"/>
    </row>
    <row r="19" ht="25.4" customHeight="true" spans="1:4">
      <c r="A19" s="162" t="s">
        <v>22</v>
      </c>
      <c r="B19" s="116">
        <v>560389.55</v>
      </c>
      <c r="C19" s="136" t="s">
        <v>22</v>
      </c>
      <c r="D19" s="85"/>
    </row>
    <row r="20" ht="25.4" customHeight="true" spans="1:4">
      <c r="A20" s="162" t="s">
        <v>23</v>
      </c>
      <c r="B20" s="116"/>
      <c r="C20" s="136" t="s">
        <v>23</v>
      </c>
      <c r="D20" s="85"/>
    </row>
    <row r="21" ht="25.4" customHeight="true" spans="1:4">
      <c r="A21" s="167" t="s">
        <v>24</v>
      </c>
      <c r="B21" s="135">
        <v>14982014.16</v>
      </c>
      <c r="C21" s="137" t="s">
        <v>25</v>
      </c>
      <c r="D21" s="132">
        <v>14982014.16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true"/>
  <pageMargins left="0" right="0" top="1" bottom="1" header="0.511805555555556" footer="0.511805555555556"/>
  <pageSetup paperSize="9" scale="88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S9"/>
  <sheetViews>
    <sheetView showZeros="0" workbookViewId="0">
      <selection activeCell="B19" sqref="B19"/>
    </sheetView>
  </sheetViews>
  <sheetFormatPr defaultColWidth="8" defaultRowHeight="14.25" customHeight="true"/>
  <cols>
    <col min="1" max="1" width="21.1428571428571" customWidth="true"/>
    <col min="2" max="2" width="21.7142857142857" customWidth="true"/>
    <col min="3" max="19" width="16.1714285714286" customWidth="true"/>
  </cols>
  <sheetData>
    <row r="1" ht="12" customHeight="true" spans="1:18">
      <c r="A1" s="140"/>
      <c r="J1" s="152"/>
      <c r="R1" s="18" t="s">
        <v>26</v>
      </c>
    </row>
    <row r="2" ht="36" customHeight="true" spans="1:19">
      <c r="A2" s="141" t="s">
        <v>27</v>
      </c>
      <c r="B2" s="27"/>
      <c r="C2" s="27"/>
      <c r="D2" s="27"/>
      <c r="E2" s="27"/>
      <c r="F2" s="27"/>
      <c r="G2" s="27"/>
      <c r="H2" s="27"/>
      <c r="I2" s="27"/>
      <c r="J2" s="49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true" spans="1:19">
      <c r="A3" s="92" t="str">
        <f>"单位名称："&amp;"云南省文史研究馆"</f>
        <v>单位名称：云南省文史研究馆</v>
      </c>
      <c r="B3" s="19"/>
      <c r="C3" s="19"/>
      <c r="D3" s="19"/>
      <c r="E3" s="19"/>
      <c r="F3" s="19"/>
      <c r="G3" s="19"/>
      <c r="H3" s="19"/>
      <c r="I3" s="19"/>
      <c r="J3" s="153"/>
      <c r="K3" s="19"/>
      <c r="L3" s="19"/>
      <c r="M3" s="19"/>
      <c r="N3" s="20"/>
      <c r="O3" s="20"/>
      <c r="P3" s="20"/>
      <c r="Q3" s="20"/>
      <c r="R3" s="20" t="s">
        <v>2</v>
      </c>
      <c r="S3" s="20" t="s">
        <v>2</v>
      </c>
    </row>
    <row r="4" ht="18.75" customHeight="true" spans="1:19">
      <c r="A4" s="142" t="s">
        <v>28</v>
      </c>
      <c r="B4" s="143" t="s">
        <v>29</v>
      </c>
      <c r="C4" s="143" t="s">
        <v>30</v>
      </c>
      <c r="D4" s="144" t="s">
        <v>31</v>
      </c>
      <c r="E4" s="151"/>
      <c r="F4" s="151"/>
      <c r="G4" s="151"/>
      <c r="H4" s="151"/>
      <c r="I4" s="151"/>
      <c r="J4" s="154"/>
      <c r="K4" s="151"/>
      <c r="L4" s="151"/>
      <c r="M4" s="151"/>
      <c r="N4" s="159"/>
      <c r="O4" s="159" t="s">
        <v>20</v>
      </c>
      <c r="P4" s="159"/>
      <c r="Q4" s="159"/>
      <c r="R4" s="159"/>
      <c r="S4" s="159"/>
    </row>
    <row r="5" ht="18" customHeight="true" spans="1:19">
      <c r="A5" s="145"/>
      <c r="B5" s="146"/>
      <c r="C5" s="146"/>
      <c r="D5" s="146" t="s">
        <v>32</v>
      </c>
      <c r="E5" s="146" t="s">
        <v>33</v>
      </c>
      <c r="F5" s="146" t="s">
        <v>34</v>
      </c>
      <c r="G5" s="146" t="s">
        <v>35</v>
      </c>
      <c r="H5" s="146" t="s">
        <v>36</v>
      </c>
      <c r="I5" s="155" t="s">
        <v>37</v>
      </c>
      <c r="J5" s="156"/>
      <c r="K5" s="155" t="s">
        <v>38</v>
      </c>
      <c r="L5" s="155" t="s">
        <v>39</v>
      </c>
      <c r="M5" s="155" t="s">
        <v>40</v>
      </c>
      <c r="N5" s="160" t="s">
        <v>41</v>
      </c>
      <c r="O5" s="139" t="s">
        <v>32</v>
      </c>
      <c r="P5" s="139" t="s">
        <v>33</v>
      </c>
      <c r="Q5" s="139" t="s">
        <v>34</v>
      </c>
      <c r="R5" s="139" t="s">
        <v>35</v>
      </c>
      <c r="S5" s="139" t="s">
        <v>42</v>
      </c>
    </row>
    <row r="6" ht="29.25" customHeight="true" spans="1:19">
      <c r="A6" s="147"/>
      <c r="B6" s="148"/>
      <c r="C6" s="148"/>
      <c r="D6" s="148"/>
      <c r="E6" s="148"/>
      <c r="F6" s="148"/>
      <c r="G6" s="148"/>
      <c r="H6" s="148"/>
      <c r="I6" s="157" t="s">
        <v>32</v>
      </c>
      <c r="J6" s="157" t="s">
        <v>43</v>
      </c>
      <c r="K6" s="157" t="s">
        <v>38</v>
      </c>
      <c r="L6" s="157" t="s">
        <v>39</v>
      </c>
      <c r="M6" s="157" t="s">
        <v>40</v>
      </c>
      <c r="N6" s="157" t="s">
        <v>41</v>
      </c>
      <c r="O6" s="157"/>
      <c r="P6" s="157"/>
      <c r="Q6" s="157"/>
      <c r="R6" s="157"/>
      <c r="S6" s="157"/>
    </row>
    <row r="7" ht="30" customHeight="true" spans="1:19">
      <c r="A7" s="126">
        <v>1</v>
      </c>
      <c r="B7" s="11">
        <v>2</v>
      </c>
      <c r="C7" s="11">
        <v>3</v>
      </c>
      <c r="D7" s="11">
        <v>4</v>
      </c>
      <c r="E7" s="126">
        <v>5</v>
      </c>
      <c r="F7" s="11">
        <v>6</v>
      </c>
      <c r="G7" s="11">
        <v>7</v>
      </c>
      <c r="H7" s="126">
        <v>8</v>
      </c>
      <c r="I7" s="11">
        <v>9</v>
      </c>
      <c r="J7" s="33">
        <v>10</v>
      </c>
      <c r="K7" s="33">
        <v>11</v>
      </c>
      <c r="L7" s="158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42" customHeight="true" spans="1:19">
      <c r="A8" s="28" t="s">
        <v>44</v>
      </c>
      <c r="B8" s="28" t="s">
        <v>45</v>
      </c>
      <c r="C8" s="26">
        <v>14982014.16</v>
      </c>
      <c r="D8" s="116">
        <v>14421624.61</v>
      </c>
      <c r="E8" s="85">
        <v>14421624.61</v>
      </c>
      <c r="F8" s="85"/>
      <c r="G8" s="85"/>
      <c r="H8" s="85"/>
      <c r="I8" s="85"/>
      <c r="J8" s="85"/>
      <c r="K8" s="85"/>
      <c r="L8" s="85"/>
      <c r="M8" s="85"/>
      <c r="N8" s="85"/>
      <c r="O8" s="85">
        <v>560389.55</v>
      </c>
      <c r="P8" s="85">
        <v>560389.55</v>
      </c>
      <c r="Q8" s="85"/>
      <c r="R8" s="85"/>
      <c r="S8" s="85"/>
    </row>
    <row r="9" ht="40" customHeight="true" spans="1:19">
      <c r="A9" s="149" t="s">
        <v>30</v>
      </c>
      <c r="B9" s="150"/>
      <c r="C9" s="116">
        <v>14982014.16</v>
      </c>
      <c r="D9" s="116">
        <v>14421624.61</v>
      </c>
      <c r="E9" s="85">
        <v>14421624.61</v>
      </c>
      <c r="F9" s="85"/>
      <c r="G9" s="85"/>
      <c r="H9" s="85"/>
      <c r="I9" s="85"/>
      <c r="J9" s="85"/>
      <c r="K9" s="85"/>
      <c r="L9" s="85"/>
      <c r="M9" s="85"/>
      <c r="N9" s="85"/>
      <c r="O9" s="85">
        <v>560389.55</v>
      </c>
      <c r="P9" s="85">
        <v>560389.55</v>
      </c>
      <c r="Q9" s="85"/>
      <c r="R9" s="85"/>
      <c r="S9" s="85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true"/>
  <pageMargins left="0" right="0" top="1" bottom="1" header="0.511805555555556" footer="0.511805555555556"/>
  <pageSetup paperSize="9" scale="45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O31"/>
  <sheetViews>
    <sheetView showZeros="0" topLeftCell="A3" workbookViewId="0">
      <selection activeCell="B19" sqref="B19"/>
    </sheetView>
  </sheetViews>
  <sheetFormatPr defaultColWidth="9.14285714285714" defaultRowHeight="14.25" customHeight="true"/>
  <cols>
    <col min="1" max="1" width="14.2857142857143" customWidth="true"/>
    <col min="2" max="2" width="32.5714285714286" customWidth="true"/>
    <col min="3" max="6" width="18.847619047619" customWidth="true"/>
    <col min="7" max="7" width="21.2857142857143" customWidth="true"/>
    <col min="8" max="9" width="18.847619047619" customWidth="true"/>
    <col min="10" max="10" width="17.847619047619" customWidth="true"/>
    <col min="11" max="15" width="18.847619047619" customWidth="true"/>
  </cols>
  <sheetData>
    <row r="1" ht="15.75" customHeight="true" spans="15:15">
      <c r="O1" s="55" t="s">
        <v>46</v>
      </c>
    </row>
    <row r="2" ht="28.5" customHeight="true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true" spans="1:15">
      <c r="A3" s="101" t="str">
        <f>"单位名称："&amp;"云南省文史研究馆"</f>
        <v>单位名称：云南省文史研究馆</v>
      </c>
      <c r="B3" s="102"/>
      <c r="C3" s="58"/>
      <c r="D3" s="58"/>
      <c r="E3" s="58"/>
      <c r="F3" s="58"/>
      <c r="G3" s="19"/>
      <c r="H3" s="58"/>
      <c r="I3" s="58"/>
      <c r="J3" s="19"/>
      <c r="K3" s="58"/>
      <c r="L3" s="58"/>
      <c r="M3" s="19"/>
      <c r="N3" s="19"/>
      <c r="O3" s="105" t="s">
        <v>2</v>
      </c>
    </row>
    <row r="4" ht="18.75" customHeight="true" spans="1:15">
      <c r="A4" s="6" t="s">
        <v>48</v>
      </c>
      <c r="B4" s="6" t="s">
        <v>49</v>
      </c>
      <c r="C4" s="24" t="s">
        <v>30</v>
      </c>
      <c r="D4" s="61" t="s">
        <v>33</v>
      </c>
      <c r="E4" s="61"/>
      <c r="F4" s="61"/>
      <c r="G4" s="139" t="s">
        <v>34</v>
      </c>
      <c r="H4" s="6" t="s">
        <v>35</v>
      </c>
      <c r="I4" s="6" t="s">
        <v>50</v>
      </c>
      <c r="J4" s="21" t="s">
        <v>51</v>
      </c>
      <c r="K4" s="67" t="s">
        <v>52</v>
      </c>
      <c r="L4" s="67" t="s">
        <v>53</v>
      </c>
      <c r="M4" s="67" t="s">
        <v>54</v>
      </c>
      <c r="N4" s="67" t="s">
        <v>55</v>
      </c>
      <c r="O4" s="90" t="s">
        <v>56</v>
      </c>
    </row>
    <row r="5" ht="30" customHeight="true" spans="1:15">
      <c r="A5" s="25"/>
      <c r="B5" s="25"/>
      <c r="C5" s="25"/>
      <c r="D5" s="61" t="s">
        <v>32</v>
      </c>
      <c r="E5" s="61" t="s">
        <v>57</v>
      </c>
      <c r="F5" s="61" t="s">
        <v>58</v>
      </c>
      <c r="G5" s="25"/>
      <c r="H5" s="25"/>
      <c r="I5" s="25"/>
      <c r="J5" s="61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true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50">
        <v>8</v>
      </c>
      <c r="I6" s="50">
        <v>9</v>
      </c>
      <c r="J6" s="50">
        <v>10</v>
      </c>
      <c r="K6" s="50">
        <v>11</v>
      </c>
      <c r="L6" s="50">
        <v>12</v>
      </c>
      <c r="M6" s="50">
        <v>13</v>
      </c>
      <c r="N6" s="50">
        <v>14</v>
      </c>
      <c r="O6" s="61">
        <v>15</v>
      </c>
    </row>
    <row r="7" ht="20.25" customHeight="true" spans="1:15">
      <c r="A7" s="28" t="s">
        <v>59</v>
      </c>
      <c r="B7" s="28" t="s">
        <v>60</v>
      </c>
      <c r="C7" s="116">
        <v>11899579.67</v>
      </c>
      <c r="D7" s="116">
        <v>11899579.67</v>
      </c>
      <c r="E7" s="116">
        <v>7481479.67</v>
      </c>
      <c r="F7" s="116">
        <v>4418100</v>
      </c>
      <c r="G7" s="85"/>
      <c r="H7" s="116"/>
      <c r="I7" s="116"/>
      <c r="J7" s="116"/>
      <c r="K7" s="116"/>
      <c r="L7" s="116"/>
      <c r="M7" s="85"/>
      <c r="N7" s="116"/>
      <c r="O7" s="116"/>
    </row>
    <row r="8" ht="20.25" customHeight="true" spans="1:15">
      <c r="A8" s="124" t="s">
        <v>61</v>
      </c>
      <c r="B8" s="124" t="s">
        <v>62</v>
      </c>
      <c r="C8" s="116">
        <v>11899579.67</v>
      </c>
      <c r="D8" s="116">
        <v>11899579.67</v>
      </c>
      <c r="E8" s="116">
        <v>7481479.67</v>
      </c>
      <c r="F8" s="116">
        <v>4418100</v>
      </c>
      <c r="G8" s="85"/>
      <c r="H8" s="116"/>
      <c r="I8" s="116"/>
      <c r="J8" s="116"/>
      <c r="K8" s="116"/>
      <c r="L8" s="116"/>
      <c r="M8" s="85"/>
      <c r="N8" s="116"/>
      <c r="O8" s="116"/>
    </row>
    <row r="9" ht="20.25" customHeight="true" spans="1:15">
      <c r="A9" s="125" t="s">
        <v>63</v>
      </c>
      <c r="B9" s="125" t="s">
        <v>64</v>
      </c>
      <c r="C9" s="116">
        <v>5523077.78</v>
      </c>
      <c r="D9" s="116">
        <v>5523077.78</v>
      </c>
      <c r="E9" s="116">
        <v>5523077.78</v>
      </c>
      <c r="F9" s="116"/>
      <c r="G9" s="85"/>
      <c r="H9" s="116"/>
      <c r="I9" s="116"/>
      <c r="J9" s="116"/>
      <c r="K9" s="116"/>
      <c r="L9" s="116"/>
      <c r="M9" s="85"/>
      <c r="N9" s="116"/>
      <c r="O9" s="116"/>
    </row>
    <row r="10" ht="20.25" customHeight="true" spans="1:15">
      <c r="A10" s="125" t="s">
        <v>65</v>
      </c>
      <c r="B10" s="125" t="s">
        <v>66</v>
      </c>
      <c r="C10" s="116">
        <v>1958401.89</v>
      </c>
      <c r="D10" s="116">
        <v>1958401.89</v>
      </c>
      <c r="E10" s="116">
        <v>1958401.89</v>
      </c>
      <c r="F10" s="116"/>
      <c r="G10" s="85"/>
      <c r="H10" s="116"/>
      <c r="I10" s="116"/>
      <c r="J10" s="116"/>
      <c r="K10" s="116"/>
      <c r="L10" s="116"/>
      <c r="M10" s="85"/>
      <c r="N10" s="116"/>
      <c r="O10" s="116"/>
    </row>
    <row r="11" ht="29" customHeight="true" spans="1:15">
      <c r="A11" s="125" t="s">
        <v>67</v>
      </c>
      <c r="B11" s="125" t="s">
        <v>68</v>
      </c>
      <c r="C11" s="116">
        <v>4418100</v>
      </c>
      <c r="D11" s="116">
        <v>4418100</v>
      </c>
      <c r="E11" s="116"/>
      <c r="F11" s="116">
        <v>4418100</v>
      </c>
      <c r="G11" s="85"/>
      <c r="H11" s="116"/>
      <c r="I11" s="116"/>
      <c r="J11" s="116"/>
      <c r="K11" s="116"/>
      <c r="L11" s="116"/>
      <c r="M11" s="85"/>
      <c r="N11" s="116"/>
      <c r="O11" s="116"/>
    </row>
    <row r="12" ht="20.25" customHeight="true" spans="1:15">
      <c r="A12" s="28" t="s">
        <v>69</v>
      </c>
      <c r="B12" s="28" t="s">
        <v>70</v>
      </c>
      <c r="C12" s="116">
        <v>373889.55</v>
      </c>
      <c r="D12" s="116">
        <v>373889.55</v>
      </c>
      <c r="E12" s="116"/>
      <c r="F12" s="116">
        <v>373889.55</v>
      </c>
      <c r="G12" s="85"/>
      <c r="H12" s="116"/>
      <c r="I12" s="116"/>
      <c r="J12" s="116"/>
      <c r="K12" s="116"/>
      <c r="L12" s="116"/>
      <c r="M12" s="85"/>
      <c r="N12" s="116"/>
      <c r="O12" s="116"/>
    </row>
    <row r="13" ht="20.25" customHeight="true" spans="1:15">
      <c r="A13" s="124" t="s">
        <v>71</v>
      </c>
      <c r="B13" s="124" t="s">
        <v>72</v>
      </c>
      <c r="C13" s="116">
        <v>373889.55</v>
      </c>
      <c r="D13" s="116">
        <v>373889.55</v>
      </c>
      <c r="E13" s="116"/>
      <c r="F13" s="116">
        <v>373889.55</v>
      </c>
      <c r="G13" s="85"/>
      <c r="H13" s="116"/>
      <c r="I13" s="116"/>
      <c r="J13" s="116"/>
      <c r="K13" s="116"/>
      <c r="L13" s="116"/>
      <c r="M13" s="85"/>
      <c r="N13" s="116"/>
      <c r="O13" s="116"/>
    </row>
    <row r="14" ht="20.25" customHeight="true" spans="1:15">
      <c r="A14" s="125" t="s">
        <v>73</v>
      </c>
      <c r="B14" s="125" t="s">
        <v>74</v>
      </c>
      <c r="C14" s="116">
        <v>373889.55</v>
      </c>
      <c r="D14" s="116">
        <v>373889.55</v>
      </c>
      <c r="E14" s="116"/>
      <c r="F14" s="116">
        <v>373889.55</v>
      </c>
      <c r="G14" s="85"/>
      <c r="H14" s="116"/>
      <c r="I14" s="116"/>
      <c r="J14" s="116"/>
      <c r="K14" s="116"/>
      <c r="L14" s="116"/>
      <c r="M14" s="85"/>
      <c r="N14" s="116"/>
      <c r="O14" s="116"/>
    </row>
    <row r="15" ht="20.25" customHeight="true" spans="1:15">
      <c r="A15" s="28" t="s">
        <v>75</v>
      </c>
      <c r="B15" s="28" t="s">
        <v>76</v>
      </c>
      <c r="C15" s="116">
        <v>949010.6</v>
      </c>
      <c r="D15" s="116">
        <v>949010.6</v>
      </c>
      <c r="E15" s="116">
        <v>949010.6</v>
      </c>
      <c r="F15" s="116"/>
      <c r="G15" s="85"/>
      <c r="H15" s="116"/>
      <c r="I15" s="116"/>
      <c r="J15" s="116"/>
      <c r="K15" s="116"/>
      <c r="L15" s="116"/>
      <c r="M15" s="85"/>
      <c r="N15" s="116"/>
      <c r="O15" s="116"/>
    </row>
    <row r="16" ht="20.25" customHeight="true" spans="1:15">
      <c r="A16" s="124" t="s">
        <v>77</v>
      </c>
      <c r="B16" s="124" t="s">
        <v>78</v>
      </c>
      <c r="C16" s="116">
        <v>930118.18</v>
      </c>
      <c r="D16" s="116">
        <v>930118.18</v>
      </c>
      <c r="E16" s="116">
        <v>930118.18</v>
      </c>
      <c r="F16" s="116"/>
      <c r="G16" s="85"/>
      <c r="H16" s="116"/>
      <c r="I16" s="116"/>
      <c r="J16" s="116"/>
      <c r="K16" s="116"/>
      <c r="L16" s="116"/>
      <c r="M16" s="85"/>
      <c r="N16" s="116"/>
      <c r="O16" s="116"/>
    </row>
    <row r="17" ht="20.25" customHeight="true" spans="1:15">
      <c r="A17" s="125" t="s">
        <v>79</v>
      </c>
      <c r="B17" s="125" t="s">
        <v>80</v>
      </c>
      <c r="C17" s="116">
        <v>15390</v>
      </c>
      <c r="D17" s="116">
        <v>15390</v>
      </c>
      <c r="E17" s="116">
        <v>15390</v>
      </c>
      <c r="F17" s="116"/>
      <c r="G17" s="85"/>
      <c r="H17" s="116"/>
      <c r="I17" s="116"/>
      <c r="J17" s="116"/>
      <c r="K17" s="116"/>
      <c r="L17" s="116"/>
      <c r="M17" s="85"/>
      <c r="N17" s="116"/>
      <c r="O17" s="116"/>
    </row>
    <row r="18" ht="20.25" customHeight="true" spans="1:15">
      <c r="A18" s="125" t="s">
        <v>81</v>
      </c>
      <c r="B18" s="125" t="s">
        <v>82</v>
      </c>
      <c r="C18" s="116">
        <v>1080</v>
      </c>
      <c r="D18" s="116">
        <v>1080</v>
      </c>
      <c r="E18" s="116">
        <v>1080</v>
      </c>
      <c r="F18" s="116"/>
      <c r="G18" s="85"/>
      <c r="H18" s="116"/>
      <c r="I18" s="116"/>
      <c r="J18" s="116"/>
      <c r="K18" s="116"/>
      <c r="L18" s="116"/>
      <c r="M18" s="85"/>
      <c r="N18" s="116"/>
      <c r="O18" s="116"/>
    </row>
    <row r="19" ht="25" customHeight="true" spans="1:15">
      <c r="A19" s="125" t="s">
        <v>83</v>
      </c>
      <c r="B19" s="125" t="s">
        <v>84</v>
      </c>
      <c r="C19" s="116">
        <v>913648.18</v>
      </c>
      <c r="D19" s="116">
        <v>913648.18</v>
      </c>
      <c r="E19" s="116">
        <v>913648.18</v>
      </c>
      <c r="F19" s="116"/>
      <c r="G19" s="85"/>
      <c r="H19" s="116"/>
      <c r="I19" s="116"/>
      <c r="J19" s="116"/>
      <c r="K19" s="116"/>
      <c r="L19" s="116"/>
      <c r="M19" s="85"/>
      <c r="N19" s="116"/>
      <c r="O19" s="116"/>
    </row>
    <row r="20" ht="20.25" customHeight="true" spans="1:15">
      <c r="A20" s="124" t="s">
        <v>85</v>
      </c>
      <c r="B20" s="124" t="s">
        <v>86</v>
      </c>
      <c r="C20" s="116">
        <v>18892.42</v>
      </c>
      <c r="D20" s="116">
        <v>18892.42</v>
      </c>
      <c r="E20" s="116">
        <v>18892.42</v>
      </c>
      <c r="F20" s="116"/>
      <c r="G20" s="85"/>
      <c r="H20" s="116"/>
      <c r="I20" s="116"/>
      <c r="J20" s="116"/>
      <c r="K20" s="116"/>
      <c r="L20" s="116"/>
      <c r="M20" s="85"/>
      <c r="N20" s="116"/>
      <c r="O20" s="116"/>
    </row>
    <row r="21" ht="20.25" customHeight="true" spans="1:15">
      <c r="A21" s="125" t="s">
        <v>87</v>
      </c>
      <c r="B21" s="125" t="s">
        <v>86</v>
      </c>
      <c r="C21" s="116">
        <v>18892.42</v>
      </c>
      <c r="D21" s="116">
        <v>18892.42</v>
      </c>
      <c r="E21" s="116">
        <v>18892.42</v>
      </c>
      <c r="F21" s="116"/>
      <c r="G21" s="85"/>
      <c r="H21" s="116"/>
      <c r="I21" s="116"/>
      <c r="J21" s="116"/>
      <c r="K21" s="116"/>
      <c r="L21" s="116"/>
      <c r="M21" s="85"/>
      <c r="N21" s="116"/>
      <c r="O21" s="116"/>
    </row>
    <row r="22" ht="20.25" customHeight="true" spans="1:15">
      <c r="A22" s="28" t="s">
        <v>88</v>
      </c>
      <c r="B22" s="28" t="s">
        <v>89</v>
      </c>
      <c r="C22" s="116">
        <v>1121215.45</v>
      </c>
      <c r="D22" s="116">
        <v>1121215.45</v>
      </c>
      <c r="E22" s="116">
        <v>1121215.45</v>
      </c>
      <c r="F22" s="116"/>
      <c r="G22" s="85"/>
      <c r="H22" s="116"/>
      <c r="I22" s="116"/>
      <c r="J22" s="116"/>
      <c r="K22" s="116"/>
      <c r="L22" s="116"/>
      <c r="M22" s="85"/>
      <c r="N22" s="116"/>
      <c r="O22" s="116"/>
    </row>
    <row r="23" ht="20.25" customHeight="true" spans="1:15">
      <c r="A23" s="124" t="s">
        <v>90</v>
      </c>
      <c r="B23" s="124" t="s">
        <v>91</v>
      </c>
      <c r="C23" s="116">
        <v>1121215.45</v>
      </c>
      <c r="D23" s="116">
        <v>1121215.45</v>
      </c>
      <c r="E23" s="116">
        <v>1121215.45</v>
      </c>
      <c r="F23" s="116"/>
      <c r="G23" s="85"/>
      <c r="H23" s="116"/>
      <c r="I23" s="116"/>
      <c r="J23" s="116"/>
      <c r="K23" s="116"/>
      <c r="L23" s="116"/>
      <c r="M23" s="85"/>
      <c r="N23" s="116"/>
      <c r="O23" s="116"/>
    </row>
    <row r="24" ht="20.25" customHeight="true" spans="1:15">
      <c r="A24" s="125" t="s">
        <v>92</v>
      </c>
      <c r="B24" s="125" t="s">
        <v>93</v>
      </c>
      <c r="C24" s="116">
        <v>529533.48</v>
      </c>
      <c r="D24" s="116">
        <v>529533.48</v>
      </c>
      <c r="E24" s="116">
        <v>529533.48</v>
      </c>
      <c r="F24" s="116"/>
      <c r="G24" s="85"/>
      <c r="H24" s="116"/>
      <c r="I24" s="116"/>
      <c r="J24" s="116"/>
      <c r="K24" s="116"/>
      <c r="L24" s="116"/>
      <c r="M24" s="85"/>
      <c r="N24" s="116"/>
      <c r="O24" s="116"/>
    </row>
    <row r="25" ht="20.25" customHeight="true" spans="1:15">
      <c r="A25" s="125" t="s">
        <v>94</v>
      </c>
      <c r="B25" s="125" t="s">
        <v>95</v>
      </c>
      <c r="C25" s="116">
        <v>159726.63</v>
      </c>
      <c r="D25" s="116">
        <v>159726.63</v>
      </c>
      <c r="E25" s="116">
        <v>159726.63</v>
      </c>
      <c r="F25" s="116"/>
      <c r="G25" s="85"/>
      <c r="H25" s="116"/>
      <c r="I25" s="116"/>
      <c r="J25" s="116"/>
      <c r="K25" s="116"/>
      <c r="L25" s="116"/>
      <c r="M25" s="85"/>
      <c r="N25" s="116"/>
      <c r="O25" s="116"/>
    </row>
    <row r="26" ht="20.25" customHeight="true" spans="1:15">
      <c r="A26" s="125" t="s">
        <v>96</v>
      </c>
      <c r="B26" s="125" t="s">
        <v>97</v>
      </c>
      <c r="C26" s="116">
        <v>406566.34</v>
      </c>
      <c r="D26" s="116">
        <v>406566.34</v>
      </c>
      <c r="E26" s="116">
        <v>406566.34</v>
      </c>
      <c r="F26" s="116"/>
      <c r="G26" s="85"/>
      <c r="H26" s="116"/>
      <c r="I26" s="116"/>
      <c r="J26" s="116"/>
      <c r="K26" s="116"/>
      <c r="L26" s="116"/>
      <c r="M26" s="85"/>
      <c r="N26" s="116"/>
      <c r="O26" s="116"/>
    </row>
    <row r="27" ht="20.25" customHeight="true" spans="1:15">
      <c r="A27" s="125" t="s">
        <v>98</v>
      </c>
      <c r="B27" s="125" t="s">
        <v>99</v>
      </c>
      <c r="C27" s="116">
        <v>25389</v>
      </c>
      <c r="D27" s="116">
        <v>25389</v>
      </c>
      <c r="E27" s="116">
        <v>25389</v>
      </c>
      <c r="F27" s="116"/>
      <c r="G27" s="85"/>
      <c r="H27" s="116"/>
      <c r="I27" s="116"/>
      <c r="J27" s="116"/>
      <c r="K27" s="116"/>
      <c r="L27" s="116"/>
      <c r="M27" s="85"/>
      <c r="N27" s="116"/>
      <c r="O27" s="116"/>
    </row>
    <row r="28" ht="20.25" customHeight="true" spans="1:15">
      <c r="A28" s="28" t="s">
        <v>100</v>
      </c>
      <c r="B28" s="28" t="s">
        <v>101</v>
      </c>
      <c r="C28" s="116">
        <v>638318.89</v>
      </c>
      <c r="D28" s="116">
        <v>638318.89</v>
      </c>
      <c r="E28" s="116">
        <v>638318.89</v>
      </c>
      <c r="F28" s="116"/>
      <c r="G28" s="85"/>
      <c r="H28" s="116"/>
      <c r="I28" s="116"/>
      <c r="J28" s="116"/>
      <c r="K28" s="116"/>
      <c r="L28" s="116"/>
      <c r="M28" s="85"/>
      <c r="N28" s="116"/>
      <c r="O28" s="116"/>
    </row>
    <row r="29" ht="20.25" customHeight="true" spans="1:15">
      <c r="A29" s="124" t="s">
        <v>102</v>
      </c>
      <c r="B29" s="124" t="s">
        <v>103</v>
      </c>
      <c r="C29" s="116">
        <v>638318.89</v>
      </c>
      <c r="D29" s="116">
        <v>638318.89</v>
      </c>
      <c r="E29" s="116">
        <v>638318.89</v>
      </c>
      <c r="F29" s="116"/>
      <c r="G29" s="85"/>
      <c r="H29" s="116"/>
      <c r="I29" s="116"/>
      <c r="J29" s="116"/>
      <c r="K29" s="116"/>
      <c r="L29" s="116"/>
      <c r="M29" s="85"/>
      <c r="N29" s="116"/>
      <c r="O29" s="116"/>
    </row>
    <row r="30" ht="20.25" customHeight="true" spans="1:15">
      <c r="A30" s="125" t="s">
        <v>104</v>
      </c>
      <c r="B30" s="125" t="s">
        <v>105</v>
      </c>
      <c r="C30" s="116">
        <v>638318.89</v>
      </c>
      <c r="D30" s="116">
        <v>638318.89</v>
      </c>
      <c r="E30" s="116">
        <v>638318.89</v>
      </c>
      <c r="F30" s="116"/>
      <c r="G30" s="85"/>
      <c r="H30" s="116"/>
      <c r="I30" s="116"/>
      <c r="J30" s="116"/>
      <c r="K30" s="116"/>
      <c r="L30" s="116"/>
      <c r="M30" s="85"/>
      <c r="N30" s="116"/>
      <c r="O30" s="116"/>
    </row>
    <row r="31" ht="17.25" customHeight="true" spans="1:15">
      <c r="A31" s="103" t="s">
        <v>106</v>
      </c>
      <c r="B31" s="104" t="s">
        <v>106</v>
      </c>
      <c r="C31" s="116">
        <v>14982014.16</v>
      </c>
      <c r="D31" s="116">
        <v>14982014.16</v>
      </c>
      <c r="E31" s="116">
        <v>10190024.61</v>
      </c>
      <c r="F31" s="116">
        <v>4791989.55</v>
      </c>
      <c r="G31" s="85"/>
      <c r="H31" s="116"/>
      <c r="I31" s="116"/>
      <c r="J31" s="116"/>
      <c r="K31" s="116"/>
      <c r="L31" s="116"/>
      <c r="M31" s="85"/>
      <c r="N31" s="116"/>
      <c r="O31" s="116"/>
    </row>
  </sheetData>
  <mergeCells count="11">
    <mergeCell ref="A2:O2"/>
    <mergeCell ref="A3:L3"/>
    <mergeCell ref="D4:F4"/>
    <mergeCell ref="J4:O4"/>
    <mergeCell ref="A31:B31"/>
    <mergeCell ref="A4:A5"/>
    <mergeCell ref="B4:B5"/>
    <mergeCell ref="C4:C5"/>
    <mergeCell ref="G4:G5"/>
    <mergeCell ref="H4:H5"/>
    <mergeCell ref="I4:I5"/>
  </mergeCells>
  <printOptions horizontalCentered="true"/>
  <pageMargins left="0" right="0" top="1" bottom="1" header="0.511805555555556" footer="0.511805555555556"/>
  <pageSetup paperSize="9" scale="49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D16"/>
  <sheetViews>
    <sheetView showZeros="0" workbookViewId="0">
      <selection activeCell="B19" sqref="B19"/>
    </sheetView>
  </sheetViews>
  <sheetFormatPr defaultColWidth="9.14285714285714" defaultRowHeight="14.25" customHeight="true" outlineLevelCol="3"/>
  <cols>
    <col min="1" max="1" width="45.4285714285714" customWidth="true"/>
    <col min="2" max="2" width="31.4285714285714" customWidth="true"/>
    <col min="3" max="3" width="40.4285714285714" customWidth="true"/>
    <col min="4" max="4" width="33.1428571428571" customWidth="true"/>
  </cols>
  <sheetData>
    <row r="1" customHeight="true" spans="4:4">
      <c r="D1" s="99" t="s">
        <v>107</v>
      </c>
    </row>
    <row r="2" ht="31.5" customHeight="true" spans="1:4">
      <c r="A2" s="44" t="s">
        <v>108</v>
      </c>
      <c r="B2" s="128"/>
      <c r="C2" s="128"/>
      <c r="D2" s="128"/>
    </row>
    <row r="3" ht="17.25" customHeight="true" spans="1:4">
      <c r="A3" s="3" t="str">
        <f>"单位名称："&amp;"云南省文史研究馆"</f>
        <v>单位名称：云南省文史研究馆</v>
      </c>
      <c r="B3" s="129"/>
      <c r="C3" s="129"/>
      <c r="D3" s="100" t="s">
        <v>2</v>
      </c>
    </row>
    <row r="4" ht="24.65" customHeight="true" spans="1:4">
      <c r="A4" s="21" t="s">
        <v>3</v>
      </c>
      <c r="B4" s="23"/>
      <c r="C4" s="21" t="s">
        <v>4</v>
      </c>
      <c r="D4" s="23"/>
    </row>
    <row r="5" ht="15.65" customHeight="true" spans="1:4">
      <c r="A5" s="24" t="s">
        <v>5</v>
      </c>
      <c r="B5" s="130" t="s">
        <v>6</v>
      </c>
      <c r="C5" s="24" t="s">
        <v>109</v>
      </c>
      <c r="D5" s="130" t="s">
        <v>6</v>
      </c>
    </row>
    <row r="6" ht="14.15" customHeight="true" spans="1:4">
      <c r="A6" s="25"/>
      <c r="B6" s="10"/>
      <c r="C6" s="25"/>
      <c r="D6" s="10"/>
    </row>
    <row r="7" ht="29.15" customHeight="true" spans="1:4">
      <c r="A7" s="131" t="s">
        <v>110</v>
      </c>
      <c r="B7" s="132">
        <v>14421624.61</v>
      </c>
      <c r="C7" s="133" t="s">
        <v>111</v>
      </c>
      <c r="D7" s="132">
        <v>14982014.16</v>
      </c>
    </row>
    <row r="8" ht="29.15" customHeight="true" spans="1:4">
      <c r="A8" s="134" t="s">
        <v>112</v>
      </c>
      <c r="B8" s="85">
        <v>14421624.61</v>
      </c>
      <c r="C8" s="14" t="str">
        <f>"（一）"&amp;"一般公共服务支出"</f>
        <v>（一）一般公共服务支出</v>
      </c>
      <c r="D8" s="85">
        <v>11899579.67</v>
      </c>
    </row>
    <row r="9" ht="29.15" customHeight="true" spans="1:4">
      <c r="A9" s="134" t="s">
        <v>113</v>
      </c>
      <c r="B9" s="85"/>
      <c r="C9" s="14" t="str">
        <f>"（二）"&amp;"文化旅游体育与传媒支出"</f>
        <v>（二）文化旅游体育与传媒支出</v>
      </c>
      <c r="D9" s="85">
        <v>373889.55</v>
      </c>
    </row>
    <row r="10" ht="29.15" customHeight="true" spans="1:4">
      <c r="A10" s="134" t="s">
        <v>114</v>
      </c>
      <c r="B10" s="85"/>
      <c r="C10" s="14" t="str">
        <f>"（三）"&amp;"社会保障和就业支出"</f>
        <v>（三）社会保障和就业支出</v>
      </c>
      <c r="D10" s="85">
        <v>949010.6</v>
      </c>
    </row>
    <row r="11" ht="29.15" customHeight="true" spans="1:4">
      <c r="A11" s="134" t="s">
        <v>115</v>
      </c>
      <c r="B11" s="135">
        <v>560389.55</v>
      </c>
      <c r="C11" s="14" t="str">
        <f>"（四）"&amp;"卫生健康支出"</f>
        <v>（四）卫生健康支出</v>
      </c>
      <c r="D11" s="85">
        <v>1121215.45</v>
      </c>
    </row>
    <row r="12" ht="29.15" customHeight="true" spans="1:4">
      <c r="A12" s="134" t="s">
        <v>112</v>
      </c>
      <c r="B12" s="116">
        <v>560389.55</v>
      </c>
      <c r="C12" s="14" t="str">
        <f>"（五）"&amp;"住房保障支出"</f>
        <v>（五）住房保障支出</v>
      </c>
      <c r="D12" s="85">
        <v>638318.89</v>
      </c>
    </row>
    <row r="13" ht="29.15" customHeight="true" spans="1:4">
      <c r="A13" s="136" t="s">
        <v>113</v>
      </c>
      <c r="B13" s="116"/>
      <c r="C13" s="137"/>
      <c r="D13" s="135"/>
    </row>
    <row r="14" ht="29.15" customHeight="true" spans="1:4">
      <c r="A14" s="136" t="s">
        <v>114</v>
      </c>
      <c r="B14" s="135"/>
      <c r="C14" s="137"/>
      <c r="D14" s="135"/>
    </row>
    <row r="15" ht="29.15" customHeight="true" spans="1:4">
      <c r="A15" s="138"/>
      <c r="B15" s="135"/>
      <c r="C15" s="136" t="s">
        <v>116</v>
      </c>
      <c r="D15" s="135"/>
    </row>
    <row r="16" ht="29.15" customHeight="true" spans="1:4">
      <c r="A16" s="138" t="s">
        <v>117</v>
      </c>
      <c r="B16" s="135">
        <v>14982014.16</v>
      </c>
      <c r="C16" s="137" t="s">
        <v>25</v>
      </c>
      <c r="D16" s="135">
        <v>14982014.16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true"/>
  <pageMargins left="0" right="0" top="1" bottom="1" header="0.511805555555556" footer="0.511805555555556"/>
  <pageSetup paperSize="9" scale="96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G28"/>
  <sheetViews>
    <sheetView showZeros="0" workbookViewId="0">
      <selection activeCell="F28" sqref="F28"/>
    </sheetView>
  </sheetViews>
  <sheetFormatPr defaultColWidth="9.14285714285714" defaultRowHeight="14.25" customHeight="true" outlineLevelCol="6"/>
  <cols>
    <col min="1" max="1" width="20.1428571428571" customWidth="true"/>
    <col min="2" max="2" width="37.3142857142857" customWidth="true"/>
    <col min="3" max="3" width="24.2857142857143" customWidth="true"/>
    <col min="4" max="6" width="25.0285714285714" customWidth="true"/>
    <col min="7" max="7" width="24.2857142857143" customWidth="true"/>
  </cols>
  <sheetData>
    <row r="1" ht="12" customHeight="true" spans="4:7">
      <c r="D1" s="109"/>
      <c r="F1" s="55"/>
      <c r="G1" s="55" t="s">
        <v>118</v>
      </c>
    </row>
    <row r="2" ht="39" customHeight="true" spans="1:7">
      <c r="A2" s="2" t="s">
        <v>119</v>
      </c>
      <c r="B2" s="2"/>
      <c r="C2" s="2"/>
      <c r="D2" s="2"/>
      <c r="E2" s="2"/>
      <c r="F2" s="2"/>
      <c r="G2" s="2"/>
    </row>
    <row r="3" ht="18" customHeight="true" spans="1:7">
      <c r="A3" s="3" t="str">
        <f>"单位名称："&amp;"云南省文史研究馆"</f>
        <v>单位名称：云南省文史研究馆</v>
      </c>
      <c r="F3" s="105"/>
      <c r="G3" s="105" t="s">
        <v>2</v>
      </c>
    </row>
    <row r="4" ht="20.25" customHeight="true" spans="1:7">
      <c r="A4" s="118" t="s">
        <v>120</v>
      </c>
      <c r="B4" s="119"/>
      <c r="C4" s="120" t="s">
        <v>30</v>
      </c>
      <c r="D4" s="22" t="s">
        <v>57</v>
      </c>
      <c r="E4" s="22"/>
      <c r="F4" s="23"/>
      <c r="G4" s="120" t="s">
        <v>58</v>
      </c>
    </row>
    <row r="5" ht="20.25" customHeight="true" spans="1:7">
      <c r="A5" s="121" t="s">
        <v>48</v>
      </c>
      <c r="B5" s="122" t="s">
        <v>49</v>
      </c>
      <c r="C5" s="93"/>
      <c r="D5" s="93" t="s">
        <v>32</v>
      </c>
      <c r="E5" s="93" t="s">
        <v>121</v>
      </c>
      <c r="F5" s="93" t="s">
        <v>122</v>
      </c>
      <c r="G5" s="93"/>
    </row>
    <row r="6" ht="13.5" customHeight="true" spans="1:7">
      <c r="A6" s="123" t="s">
        <v>123</v>
      </c>
      <c r="B6" s="123" t="s">
        <v>124</v>
      </c>
      <c r="C6" s="123" t="s">
        <v>125</v>
      </c>
      <c r="D6" s="61"/>
      <c r="E6" s="123" t="s">
        <v>126</v>
      </c>
      <c r="F6" s="123" t="s">
        <v>127</v>
      </c>
      <c r="G6" s="123" t="s">
        <v>128</v>
      </c>
    </row>
    <row r="7" ht="18" customHeight="true" spans="1:7">
      <c r="A7" s="28" t="s">
        <v>59</v>
      </c>
      <c r="B7" s="28" t="s">
        <v>60</v>
      </c>
      <c r="C7" s="26">
        <v>11713079.67</v>
      </c>
      <c r="D7" s="26">
        <v>7481479.67</v>
      </c>
      <c r="E7" s="26">
        <v>6246728.6</v>
      </c>
      <c r="F7" s="26">
        <v>1234751.07</v>
      </c>
      <c r="G7" s="26">
        <v>4231600</v>
      </c>
    </row>
    <row r="8" ht="18" customHeight="true" spans="1:7">
      <c r="A8" s="28" t="s">
        <v>61</v>
      </c>
      <c r="B8" s="124" t="s">
        <v>62</v>
      </c>
      <c r="C8" s="26">
        <v>11713079.67</v>
      </c>
      <c r="D8" s="26">
        <v>7481479.67</v>
      </c>
      <c r="E8" s="26">
        <v>6246728.6</v>
      </c>
      <c r="F8" s="26">
        <v>1234751.07</v>
      </c>
      <c r="G8" s="26">
        <v>4231600</v>
      </c>
    </row>
    <row r="9" ht="18" customHeight="true" spans="1:7">
      <c r="A9" s="28" t="s">
        <v>63</v>
      </c>
      <c r="B9" s="125" t="s">
        <v>64</v>
      </c>
      <c r="C9" s="26">
        <v>5523077.78</v>
      </c>
      <c r="D9" s="26">
        <v>5523077.78</v>
      </c>
      <c r="E9" s="26">
        <v>4473366.6</v>
      </c>
      <c r="F9" s="26">
        <v>1049711.18</v>
      </c>
      <c r="G9" s="26"/>
    </row>
    <row r="10" ht="18" customHeight="true" spans="1:7">
      <c r="A10" s="28" t="s">
        <v>65</v>
      </c>
      <c r="B10" s="125" t="s">
        <v>66</v>
      </c>
      <c r="C10" s="26">
        <v>1958401.89</v>
      </c>
      <c r="D10" s="26">
        <v>1958401.89</v>
      </c>
      <c r="E10" s="26">
        <v>1773362</v>
      </c>
      <c r="F10" s="26">
        <v>185039.89</v>
      </c>
      <c r="G10" s="26"/>
    </row>
    <row r="11" ht="26" customHeight="true" spans="1:7">
      <c r="A11" s="28" t="s">
        <v>67</v>
      </c>
      <c r="B11" s="125" t="s">
        <v>68</v>
      </c>
      <c r="C11" s="26">
        <v>4231600</v>
      </c>
      <c r="D11" s="26"/>
      <c r="E11" s="26"/>
      <c r="F11" s="26"/>
      <c r="G11" s="26">
        <v>4231600</v>
      </c>
    </row>
    <row r="12" ht="18" customHeight="true" spans="1:7">
      <c r="A12" s="28" t="s">
        <v>75</v>
      </c>
      <c r="B12" s="28" t="s">
        <v>76</v>
      </c>
      <c r="C12" s="26">
        <v>949010.6</v>
      </c>
      <c r="D12" s="26">
        <v>949010.6</v>
      </c>
      <c r="E12" s="26">
        <v>932540.6</v>
      </c>
      <c r="F12" s="26">
        <v>16470</v>
      </c>
      <c r="G12" s="26"/>
    </row>
    <row r="13" ht="18" customHeight="true" spans="1:7">
      <c r="A13" s="28" t="s">
        <v>77</v>
      </c>
      <c r="B13" s="124" t="s">
        <v>78</v>
      </c>
      <c r="C13" s="26">
        <v>930118.18</v>
      </c>
      <c r="D13" s="26">
        <v>930118.18</v>
      </c>
      <c r="E13" s="26">
        <v>913648.18</v>
      </c>
      <c r="F13" s="26">
        <v>16470</v>
      </c>
      <c r="G13" s="26"/>
    </row>
    <row r="14" ht="18" customHeight="true" spans="1:7">
      <c r="A14" s="28" t="s">
        <v>79</v>
      </c>
      <c r="B14" s="125" t="s">
        <v>80</v>
      </c>
      <c r="C14" s="26">
        <v>15390</v>
      </c>
      <c r="D14" s="26">
        <v>15390</v>
      </c>
      <c r="E14" s="26"/>
      <c r="F14" s="26">
        <v>15390</v>
      </c>
      <c r="G14" s="26"/>
    </row>
    <row r="15" ht="18" customHeight="true" spans="1:7">
      <c r="A15" s="28" t="s">
        <v>81</v>
      </c>
      <c r="B15" s="125" t="s">
        <v>82</v>
      </c>
      <c r="C15" s="26">
        <v>1080</v>
      </c>
      <c r="D15" s="26">
        <v>1080</v>
      </c>
      <c r="E15" s="26"/>
      <c r="F15" s="26">
        <v>1080</v>
      </c>
      <c r="G15" s="26"/>
    </row>
    <row r="16" ht="18" customHeight="true" spans="1:7">
      <c r="A16" s="28" t="s">
        <v>83</v>
      </c>
      <c r="B16" s="125" t="s">
        <v>84</v>
      </c>
      <c r="C16" s="26">
        <v>913648.18</v>
      </c>
      <c r="D16" s="26">
        <v>913648.18</v>
      </c>
      <c r="E16" s="26">
        <v>913648.18</v>
      </c>
      <c r="F16" s="26"/>
      <c r="G16" s="26"/>
    </row>
    <row r="17" ht="18" customHeight="true" spans="1:7">
      <c r="A17" s="28" t="s">
        <v>85</v>
      </c>
      <c r="B17" s="124" t="s">
        <v>86</v>
      </c>
      <c r="C17" s="26">
        <v>18892.42</v>
      </c>
      <c r="D17" s="26">
        <v>18892.42</v>
      </c>
      <c r="E17" s="26">
        <v>18892.42</v>
      </c>
      <c r="F17" s="26"/>
      <c r="G17" s="26"/>
    </row>
    <row r="18" ht="18" customHeight="true" spans="1:7">
      <c r="A18" s="28" t="s">
        <v>87</v>
      </c>
      <c r="B18" s="125" t="s">
        <v>86</v>
      </c>
      <c r="C18" s="26">
        <v>18892.42</v>
      </c>
      <c r="D18" s="26">
        <v>18892.42</v>
      </c>
      <c r="E18" s="26">
        <v>18892.42</v>
      </c>
      <c r="F18" s="26"/>
      <c r="G18" s="26"/>
    </row>
    <row r="19" ht="18" customHeight="true" spans="1:7">
      <c r="A19" s="28" t="s">
        <v>88</v>
      </c>
      <c r="B19" s="28" t="s">
        <v>89</v>
      </c>
      <c r="C19" s="26">
        <v>1121215.45</v>
      </c>
      <c r="D19" s="26">
        <v>1121215.45</v>
      </c>
      <c r="E19" s="26">
        <v>1121215.45</v>
      </c>
      <c r="F19" s="26"/>
      <c r="G19" s="26"/>
    </row>
    <row r="20" ht="18" customHeight="true" spans="1:7">
      <c r="A20" s="28" t="s">
        <v>90</v>
      </c>
      <c r="B20" s="124" t="s">
        <v>91</v>
      </c>
      <c r="C20" s="26">
        <v>1121215.45</v>
      </c>
      <c r="D20" s="26">
        <v>1121215.45</v>
      </c>
      <c r="E20" s="26">
        <v>1121215.45</v>
      </c>
      <c r="F20" s="26"/>
      <c r="G20" s="26"/>
    </row>
    <row r="21" ht="18" customHeight="true" spans="1:7">
      <c r="A21" s="28" t="s">
        <v>92</v>
      </c>
      <c r="B21" s="125" t="s">
        <v>93</v>
      </c>
      <c r="C21" s="26">
        <v>529533.48</v>
      </c>
      <c r="D21" s="26">
        <v>529533.48</v>
      </c>
      <c r="E21" s="26">
        <v>529533.48</v>
      </c>
      <c r="F21" s="26"/>
      <c r="G21" s="26"/>
    </row>
    <row r="22" ht="18" customHeight="true" spans="1:7">
      <c r="A22" s="28" t="s">
        <v>94</v>
      </c>
      <c r="B22" s="125" t="s">
        <v>95</v>
      </c>
      <c r="C22" s="26">
        <v>159726.63</v>
      </c>
      <c r="D22" s="26">
        <v>159726.63</v>
      </c>
      <c r="E22" s="26">
        <v>159726.63</v>
      </c>
      <c r="F22" s="26"/>
      <c r="G22" s="26"/>
    </row>
    <row r="23" ht="18" customHeight="true" spans="1:7">
      <c r="A23" s="28" t="s">
        <v>96</v>
      </c>
      <c r="B23" s="125" t="s">
        <v>97</v>
      </c>
      <c r="C23" s="26">
        <v>406566.34</v>
      </c>
      <c r="D23" s="26">
        <v>406566.34</v>
      </c>
      <c r="E23" s="26">
        <v>406566.34</v>
      </c>
      <c r="F23" s="26"/>
      <c r="G23" s="26"/>
    </row>
    <row r="24" ht="18" customHeight="true" spans="1:7">
      <c r="A24" s="28" t="s">
        <v>98</v>
      </c>
      <c r="B24" s="125" t="s">
        <v>99</v>
      </c>
      <c r="C24" s="26">
        <v>25389</v>
      </c>
      <c r="D24" s="26">
        <v>25389</v>
      </c>
      <c r="E24" s="26">
        <v>25389</v>
      </c>
      <c r="F24" s="26"/>
      <c r="G24" s="26"/>
    </row>
    <row r="25" ht="18" customHeight="true" spans="1:7">
      <c r="A25" s="28" t="s">
        <v>100</v>
      </c>
      <c r="B25" s="28" t="s">
        <v>101</v>
      </c>
      <c r="C25" s="26">
        <v>638318.89</v>
      </c>
      <c r="D25" s="26">
        <v>638318.89</v>
      </c>
      <c r="E25" s="26">
        <v>638318.89</v>
      </c>
      <c r="F25" s="26"/>
      <c r="G25" s="26"/>
    </row>
    <row r="26" ht="18" customHeight="true" spans="1:7">
      <c r="A26" s="28" t="s">
        <v>102</v>
      </c>
      <c r="B26" s="124" t="s">
        <v>103</v>
      </c>
      <c r="C26" s="26">
        <v>638318.89</v>
      </c>
      <c r="D26" s="26">
        <v>638318.89</v>
      </c>
      <c r="E26" s="26">
        <v>638318.89</v>
      </c>
      <c r="F26" s="26"/>
      <c r="G26" s="26"/>
    </row>
    <row r="27" ht="18" customHeight="true" spans="1:7">
      <c r="A27" s="28" t="s">
        <v>104</v>
      </c>
      <c r="B27" s="125" t="s">
        <v>105</v>
      </c>
      <c r="C27" s="26">
        <v>638318.89</v>
      </c>
      <c r="D27" s="26">
        <v>638318.89</v>
      </c>
      <c r="E27" s="26">
        <v>638318.89</v>
      </c>
      <c r="F27" s="26"/>
      <c r="G27" s="26"/>
    </row>
    <row r="28" ht="18" customHeight="true" spans="1:7">
      <c r="A28" s="126" t="s">
        <v>106</v>
      </c>
      <c r="B28" s="127" t="s">
        <v>106</v>
      </c>
      <c r="C28" s="26">
        <v>14421624.61</v>
      </c>
      <c r="D28" s="26">
        <v>10190024.61</v>
      </c>
      <c r="E28" s="26">
        <v>8938803.54</v>
      </c>
      <c r="F28" s="26">
        <v>1251221.07</v>
      </c>
      <c r="G28" s="26">
        <v>4231600</v>
      </c>
    </row>
  </sheetData>
  <mergeCells count="7">
    <mergeCell ref="A2:G2"/>
    <mergeCell ref="A3:E3"/>
    <mergeCell ref="A4:B4"/>
    <mergeCell ref="D4:F4"/>
    <mergeCell ref="A28:B28"/>
    <mergeCell ref="C4:C5"/>
    <mergeCell ref="G4:G5"/>
  </mergeCells>
  <printOptions horizontalCentered="true"/>
  <pageMargins left="0" right="0" top="1" bottom="1" header="0.511805555555556" footer="0.511805555555556"/>
  <pageSetup paperSize="9" scale="80" orientation="landscape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F7"/>
  <sheetViews>
    <sheetView showZeros="0" workbookViewId="0">
      <selection activeCell="B19" sqref="B19"/>
    </sheetView>
  </sheetViews>
  <sheetFormatPr defaultColWidth="9.14285714285714" defaultRowHeight="14.25" customHeight="true" outlineLevelRow="6" outlineLevelCol="5"/>
  <cols>
    <col min="1" max="1" width="27.4190476190476" customWidth="true"/>
    <col min="2" max="2" width="24.7142857142857" customWidth="true"/>
    <col min="3" max="3" width="25" customWidth="true"/>
    <col min="4" max="4" width="28.1428571428571" customWidth="true"/>
    <col min="5" max="5" width="27.5714285714286" customWidth="true"/>
    <col min="6" max="6" width="26.4285714285714" customWidth="true"/>
  </cols>
  <sheetData>
    <row r="1" ht="12" customHeight="true" spans="1:6">
      <c r="A1" s="112"/>
      <c r="B1" s="112"/>
      <c r="C1" s="62"/>
      <c r="F1" s="59" t="s">
        <v>129</v>
      </c>
    </row>
    <row r="2" ht="25.5" customHeight="true" spans="1:6">
      <c r="A2" s="113" t="s">
        <v>130</v>
      </c>
      <c r="B2" s="113"/>
      <c r="C2" s="113"/>
      <c r="D2" s="113"/>
      <c r="E2" s="113"/>
      <c r="F2" s="113"/>
    </row>
    <row r="3" ht="15.75" customHeight="true" spans="1:6">
      <c r="A3" s="3" t="str">
        <f>"单位名称："&amp;"云南省文史研究馆"</f>
        <v>单位名称：云南省文史研究馆</v>
      </c>
      <c r="B3" s="112"/>
      <c r="C3" s="62"/>
      <c r="F3" s="59" t="s">
        <v>131</v>
      </c>
    </row>
    <row r="4" ht="19.5" customHeight="true" spans="1:6">
      <c r="A4" s="6" t="s">
        <v>132</v>
      </c>
      <c r="B4" s="24" t="s">
        <v>133</v>
      </c>
      <c r="C4" s="21" t="s">
        <v>134</v>
      </c>
      <c r="D4" s="22"/>
      <c r="E4" s="23"/>
      <c r="F4" s="24" t="s">
        <v>135</v>
      </c>
    </row>
    <row r="5" ht="19.5" customHeight="true" spans="1:6">
      <c r="A5" s="10"/>
      <c r="B5" s="25"/>
      <c r="C5" s="61" t="s">
        <v>32</v>
      </c>
      <c r="D5" s="61" t="s">
        <v>136</v>
      </c>
      <c r="E5" s="61" t="s">
        <v>137</v>
      </c>
      <c r="F5" s="25"/>
    </row>
    <row r="6" ht="29" customHeight="true" spans="1:6">
      <c r="A6" s="114">
        <v>1</v>
      </c>
      <c r="B6" s="114">
        <v>2</v>
      </c>
      <c r="C6" s="115">
        <v>3</v>
      </c>
      <c r="D6" s="114">
        <v>4</v>
      </c>
      <c r="E6" s="114">
        <v>5</v>
      </c>
      <c r="F6" s="114">
        <v>6</v>
      </c>
    </row>
    <row r="7" ht="33" customHeight="true" spans="1:6">
      <c r="A7" s="116">
        <v>327900</v>
      </c>
      <c r="B7" s="116">
        <v>234900</v>
      </c>
      <c r="C7" s="117">
        <v>73000</v>
      </c>
      <c r="D7" s="116"/>
      <c r="E7" s="116">
        <v>73000</v>
      </c>
      <c r="F7" s="116">
        <v>20000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true"/>
  <pageMargins left="0" right="0" top="1" bottom="1" header="0.511805555555556" footer="0.511805555555556"/>
  <pageSetup paperSize="9" scale="90" orientation="landscape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W55"/>
  <sheetViews>
    <sheetView showZeros="0" topLeftCell="A3" workbookViewId="0">
      <selection activeCell="H33" sqref="H33"/>
    </sheetView>
  </sheetViews>
  <sheetFormatPr defaultColWidth="9.14285714285714" defaultRowHeight="14.25" customHeight="true"/>
  <cols>
    <col min="1" max="1" width="28.7047619047619" customWidth="true"/>
    <col min="2" max="3" width="23.847619047619" customWidth="true"/>
    <col min="4" max="4" width="14.6" customWidth="true"/>
    <col min="5" max="5" width="18.4571428571429" customWidth="true"/>
    <col min="6" max="6" width="14.7428571428571" customWidth="true"/>
    <col min="7" max="7" width="18.8857142857143" customWidth="true"/>
    <col min="8" max="13" width="15.3142857142857" customWidth="true"/>
    <col min="14" max="16" width="14.7428571428571" customWidth="true"/>
    <col min="17" max="17" width="14.8857142857143" customWidth="true"/>
    <col min="18" max="23" width="15.0285714285714" customWidth="true"/>
  </cols>
  <sheetData>
    <row r="1" ht="13.5" customHeight="true" spans="4:23">
      <c r="D1" s="1"/>
      <c r="E1" s="1"/>
      <c r="F1" s="1"/>
      <c r="G1" s="1"/>
      <c r="U1" s="109"/>
      <c r="W1" s="55" t="s">
        <v>138</v>
      </c>
    </row>
    <row r="2" ht="27.75" customHeight="true" spans="1:23">
      <c r="A2" s="27" t="s">
        <v>139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true" spans="1:23">
      <c r="A3" s="3" t="str">
        <f>"单位名称："&amp;"云南省文史研究馆"</f>
        <v>单位名称：云南省文史研究馆</v>
      </c>
      <c r="B3" s="4"/>
      <c r="C3" s="4"/>
      <c r="D3" s="4"/>
      <c r="E3" s="4"/>
      <c r="F3" s="4"/>
      <c r="G3" s="4"/>
      <c r="H3" s="19"/>
      <c r="I3" s="19"/>
      <c r="J3" s="19"/>
      <c r="K3" s="19"/>
      <c r="L3" s="19"/>
      <c r="M3" s="19"/>
      <c r="N3" s="19"/>
      <c r="O3" s="19"/>
      <c r="P3" s="19"/>
      <c r="Q3" s="19"/>
      <c r="U3" s="109"/>
      <c r="W3" s="105" t="s">
        <v>131</v>
      </c>
    </row>
    <row r="4" ht="21.75" customHeight="true" spans="1:23">
      <c r="A4" s="5" t="s">
        <v>140</v>
      </c>
      <c r="B4" s="5" t="s">
        <v>141</v>
      </c>
      <c r="C4" s="5" t="s">
        <v>142</v>
      </c>
      <c r="D4" s="6" t="s">
        <v>143</v>
      </c>
      <c r="E4" s="6" t="s">
        <v>144</v>
      </c>
      <c r="F4" s="6" t="s">
        <v>145</v>
      </c>
      <c r="G4" s="6" t="s">
        <v>146</v>
      </c>
      <c r="H4" s="61" t="s">
        <v>147</v>
      </c>
      <c r="I4" s="61"/>
      <c r="J4" s="61"/>
      <c r="K4" s="61"/>
      <c r="L4" s="61"/>
      <c r="M4" s="61"/>
      <c r="N4" s="61"/>
      <c r="O4" s="61"/>
      <c r="P4" s="61"/>
      <c r="Q4" s="45"/>
      <c r="R4" s="61"/>
      <c r="S4" s="61"/>
      <c r="T4" s="61"/>
      <c r="U4" s="61"/>
      <c r="V4" s="61"/>
      <c r="W4" s="61"/>
    </row>
    <row r="5" ht="21.75" customHeight="true" spans="1:23">
      <c r="A5" s="7"/>
      <c r="B5" s="7"/>
      <c r="C5" s="7"/>
      <c r="D5" s="8"/>
      <c r="E5" s="8"/>
      <c r="F5" s="8"/>
      <c r="G5" s="8"/>
      <c r="H5" s="61" t="s">
        <v>30</v>
      </c>
      <c r="I5" s="45" t="s">
        <v>33</v>
      </c>
      <c r="J5" s="45"/>
      <c r="K5" s="45"/>
      <c r="L5" s="61"/>
      <c r="M5" s="61"/>
      <c r="N5" s="61" t="s">
        <v>148</v>
      </c>
      <c r="O5" s="61"/>
      <c r="P5" s="61"/>
      <c r="Q5" s="45" t="s">
        <v>36</v>
      </c>
      <c r="R5" s="61" t="s">
        <v>51</v>
      </c>
      <c r="S5" s="45"/>
      <c r="T5" s="45"/>
      <c r="U5" s="45"/>
      <c r="V5" s="45"/>
      <c r="W5" s="45"/>
    </row>
    <row r="6" ht="15" customHeight="true" spans="1:23">
      <c r="A6" s="9"/>
      <c r="B6" s="9"/>
      <c r="C6" s="9"/>
      <c r="D6" s="10"/>
      <c r="E6" s="10"/>
      <c r="F6" s="10"/>
      <c r="G6" s="10"/>
      <c r="H6" s="61"/>
      <c r="I6" s="45" t="s">
        <v>149</v>
      </c>
      <c r="J6" s="45" t="s">
        <v>150</v>
      </c>
      <c r="K6" s="45" t="s">
        <v>151</v>
      </c>
      <c r="L6" s="45" t="s">
        <v>152</v>
      </c>
      <c r="M6" s="45" t="s">
        <v>153</v>
      </c>
      <c r="N6" s="45" t="s">
        <v>33</v>
      </c>
      <c r="O6" s="45" t="s">
        <v>34</v>
      </c>
      <c r="P6" s="45" t="s">
        <v>35</v>
      </c>
      <c r="Q6" s="45"/>
      <c r="R6" s="45" t="s">
        <v>32</v>
      </c>
      <c r="S6" s="45" t="s">
        <v>43</v>
      </c>
      <c r="T6" s="45" t="s">
        <v>154</v>
      </c>
      <c r="U6" s="45" t="s">
        <v>39</v>
      </c>
      <c r="V6" s="45" t="s">
        <v>40</v>
      </c>
      <c r="W6" s="45" t="s">
        <v>41</v>
      </c>
    </row>
    <row r="7" ht="27.75" customHeight="true" spans="1:23">
      <c r="A7" s="9"/>
      <c r="B7" s="9"/>
      <c r="C7" s="9"/>
      <c r="D7" s="10"/>
      <c r="E7" s="10"/>
      <c r="F7" s="10"/>
      <c r="G7" s="10"/>
      <c r="H7" s="61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</row>
    <row r="8" ht="15" customHeight="true" spans="1:23">
      <c r="A8" s="110">
        <v>1</v>
      </c>
      <c r="B8" s="110">
        <v>2</v>
      </c>
      <c r="C8" s="110">
        <v>3</v>
      </c>
      <c r="D8" s="110">
        <v>4</v>
      </c>
      <c r="E8" s="110">
        <v>5</v>
      </c>
      <c r="F8" s="110">
        <v>6</v>
      </c>
      <c r="G8" s="110">
        <v>7</v>
      </c>
      <c r="H8" s="110">
        <v>8</v>
      </c>
      <c r="I8" s="110">
        <v>9</v>
      </c>
      <c r="J8" s="110">
        <v>10</v>
      </c>
      <c r="K8" s="110">
        <v>11</v>
      </c>
      <c r="L8" s="110">
        <v>12</v>
      </c>
      <c r="M8" s="110">
        <v>13</v>
      </c>
      <c r="N8" s="110">
        <v>14</v>
      </c>
      <c r="O8" s="110">
        <v>15</v>
      </c>
      <c r="P8" s="110">
        <v>16</v>
      </c>
      <c r="Q8" s="110">
        <v>17</v>
      </c>
      <c r="R8" s="110">
        <v>18</v>
      </c>
      <c r="S8" s="110">
        <v>19</v>
      </c>
      <c r="T8" s="110">
        <v>20</v>
      </c>
      <c r="U8" s="110">
        <v>21</v>
      </c>
      <c r="V8" s="110">
        <v>22</v>
      </c>
      <c r="W8" s="110">
        <v>23</v>
      </c>
    </row>
    <row r="9" ht="18.75" customHeight="true" spans="1:23">
      <c r="A9" s="14" t="s">
        <v>45</v>
      </c>
      <c r="B9" s="107"/>
      <c r="C9" s="14"/>
      <c r="D9" s="14"/>
      <c r="E9" s="14"/>
      <c r="F9" s="14"/>
      <c r="G9" s="14"/>
      <c r="H9" s="26">
        <v>10190024.61</v>
      </c>
      <c r="I9" s="26">
        <v>10190024.61</v>
      </c>
      <c r="J9" s="26">
        <v>2514547.91</v>
      </c>
      <c r="K9" s="26"/>
      <c r="L9" s="26">
        <v>7675476.7</v>
      </c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</row>
    <row r="10" ht="31.4" customHeight="true" spans="1:23">
      <c r="A10" s="111" t="s">
        <v>45</v>
      </c>
      <c r="B10" s="107" t="s">
        <v>155</v>
      </c>
      <c r="C10" s="14" t="s">
        <v>156</v>
      </c>
      <c r="D10" s="14" t="s">
        <v>63</v>
      </c>
      <c r="E10" s="14" t="s">
        <v>64</v>
      </c>
      <c r="F10" s="14" t="s">
        <v>157</v>
      </c>
      <c r="G10" s="14" t="s">
        <v>158</v>
      </c>
      <c r="H10" s="26">
        <v>1746108</v>
      </c>
      <c r="I10" s="26">
        <v>1746108</v>
      </c>
      <c r="J10" s="26">
        <v>436527</v>
      </c>
      <c r="K10" s="26"/>
      <c r="L10" s="26">
        <v>1309581</v>
      </c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</row>
    <row r="11" ht="31.4" customHeight="true" spans="1:23">
      <c r="A11" s="111" t="s">
        <v>45</v>
      </c>
      <c r="B11" s="107" t="s">
        <v>155</v>
      </c>
      <c r="C11" s="14" t="s">
        <v>156</v>
      </c>
      <c r="D11" s="14" t="s">
        <v>63</v>
      </c>
      <c r="E11" s="14" t="s">
        <v>64</v>
      </c>
      <c r="F11" s="14" t="s">
        <v>159</v>
      </c>
      <c r="G11" s="14" t="s">
        <v>160</v>
      </c>
      <c r="H11" s="26">
        <v>1713045.6</v>
      </c>
      <c r="I11" s="26">
        <v>1713045.6</v>
      </c>
      <c r="J11" s="26">
        <v>428261.4</v>
      </c>
      <c r="K11" s="26"/>
      <c r="L11" s="26">
        <v>1284784.2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</row>
    <row r="12" ht="31.4" customHeight="true" spans="1:23">
      <c r="A12" s="111" t="s">
        <v>45</v>
      </c>
      <c r="B12" s="107" t="s">
        <v>155</v>
      </c>
      <c r="C12" s="14" t="s">
        <v>156</v>
      </c>
      <c r="D12" s="14" t="s">
        <v>63</v>
      </c>
      <c r="E12" s="14" t="s">
        <v>64</v>
      </c>
      <c r="F12" s="14" t="s">
        <v>161</v>
      </c>
      <c r="G12" s="14" t="s">
        <v>162</v>
      </c>
      <c r="H12" s="26">
        <v>153759</v>
      </c>
      <c r="I12" s="26">
        <v>153759</v>
      </c>
      <c r="J12" s="26">
        <v>38439.75</v>
      </c>
      <c r="K12" s="26"/>
      <c r="L12" s="26">
        <v>115319.25</v>
      </c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</row>
    <row r="13" ht="31.4" customHeight="true" spans="1:23">
      <c r="A13" s="111" t="s">
        <v>45</v>
      </c>
      <c r="B13" s="107" t="s">
        <v>163</v>
      </c>
      <c r="C13" s="14" t="s">
        <v>164</v>
      </c>
      <c r="D13" s="14" t="s">
        <v>83</v>
      </c>
      <c r="E13" s="14" t="s">
        <v>84</v>
      </c>
      <c r="F13" s="14" t="s">
        <v>165</v>
      </c>
      <c r="G13" s="14" t="s">
        <v>166</v>
      </c>
      <c r="H13" s="26">
        <v>658085.57</v>
      </c>
      <c r="I13" s="26">
        <v>658085.57</v>
      </c>
      <c r="J13" s="26">
        <v>164521.39</v>
      </c>
      <c r="K13" s="26"/>
      <c r="L13" s="26">
        <v>493564.18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</row>
    <row r="14" ht="31.4" customHeight="true" spans="1:23">
      <c r="A14" s="111" t="s">
        <v>45</v>
      </c>
      <c r="B14" s="107" t="s">
        <v>163</v>
      </c>
      <c r="C14" s="14" t="s">
        <v>164</v>
      </c>
      <c r="D14" s="14" t="s">
        <v>87</v>
      </c>
      <c r="E14" s="14" t="s">
        <v>86</v>
      </c>
      <c r="F14" s="14" t="s">
        <v>167</v>
      </c>
      <c r="G14" s="14" t="s">
        <v>168</v>
      </c>
      <c r="H14" s="26">
        <v>6505.16</v>
      </c>
      <c r="I14" s="26">
        <v>6505.16</v>
      </c>
      <c r="J14" s="26">
        <v>1626.29</v>
      </c>
      <c r="K14" s="26"/>
      <c r="L14" s="26">
        <v>4878.87</v>
      </c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</row>
    <row r="15" ht="31.4" customHeight="true" spans="1:23">
      <c r="A15" s="111" t="s">
        <v>45</v>
      </c>
      <c r="B15" s="107" t="s">
        <v>163</v>
      </c>
      <c r="C15" s="14" t="s">
        <v>164</v>
      </c>
      <c r="D15" s="14" t="s">
        <v>92</v>
      </c>
      <c r="E15" s="14" t="s">
        <v>93</v>
      </c>
      <c r="F15" s="14" t="s">
        <v>169</v>
      </c>
      <c r="G15" s="14" t="s">
        <v>170</v>
      </c>
      <c r="H15" s="26">
        <v>411303.48</v>
      </c>
      <c r="I15" s="26">
        <v>411303.48</v>
      </c>
      <c r="J15" s="26">
        <v>102825.87</v>
      </c>
      <c r="K15" s="26"/>
      <c r="L15" s="26">
        <v>308477.61</v>
      </c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</row>
    <row r="16" ht="31.4" customHeight="true" spans="1:23">
      <c r="A16" s="111" t="s">
        <v>45</v>
      </c>
      <c r="B16" s="107" t="s">
        <v>163</v>
      </c>
      <c r="C16" s="14" t="s">
        <v>164</v>
      </c>
      <c r="D16" s="14" t="s">
        <v>92</v>
      </c>
      <c r="E16" s="14" t="s">
        <v>93</v>
      </c>
      <c r="F16" s="14" t="s">
        <v>171</v>
      </c>
      <c r="G16" s="14" t="s">
        <v>172</v>
      </c>
      <c r="H16" s="26">
        <v>118230</v>
      </c>
      <c r="I16" s="26">
        <v>118230</v>
      </c>
      <c r="J16" s="26">
        <v>29557.5</v>
      </c>
      <c r="K16" s="26"/>
      <c r="L16" s="26">
        <v>88672.5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</row>
    <row r="17" ht="31.4" customHeight="true" spans="1:23">
      <c r="A17" s="111" t="s">
        <v>45</v>
      </c>
      <c r="B17" s="107" t="s">
        <v>163</v>
      </c>
      <c r="C17" s="14" t="s">
        <v>164</v>
      </c>
      <c r="D17" s="14" t="s">
        <v>96</v>
      </c>
      <c r="E17" s="14" t="s">
        <v>97</v>
      </c>
      <c r="F17" s="14" t="s">
        <v>173</v>
      </c>
      <c r="G17" s="14" t="s">
        <v>174</v>
      </c>
      <c r="H17" s="26">
        <v>322558.02</v>
      </c>
      <c r="I17" s="26">
        <v>322558.02</v>
      </c>
      <c r="J17" s="26">
        <v>80639.51</v>
      </c>
      <c r="K17" s="26"/>
      <c r="L17" s="26">
        <v>241918.51</v>
      </c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</row>
    <row r="18" ht="31.4" customHeight="true" spans="1:23">
      <c r="A18" s="111" t="s">
        <v>45</v>
      </c>
      <c r="B18" s="107" t="s">
        <v>163</v>
      </c>
      <c r="C18" s="14" t="s">
        <v>164</v>
      </c>
      <c r="D18" s="14" t="s">
        <v>98</v>
      </c>
      <c r="E18" s="14" t="s">
        <v>99</v>
      </c>
      <c r="F18" s="14" t="s">
        <v>167</v>
      </c>
      <c r="G18" s="14" t="s">
        <v>168</v>
      </c>
      <c r="H18" s="26">
        <v>18837</v>
      </c>
      <c r="I18" s="26">
        <v>18837</v>
      </c>
      <c r="J18" s="26">
        <v>18837</v>
      </c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</row>
    <row r="19" ht="31.4" customHeight="true" spans="1:23">
      <c r="A19" s="111" t="s">
        <v>45</v>
      </c>
      <c r="B19" s="107" t="s">
        <v>175</v>
      </c>
      <c r="C19" s="14" t="s">
        <v>105</v>
      </c>
      <c r="D19" s="14" t="s">
        <v>104</v>
      </c>
      <c r="E19" s="14" t="s">
        <v>105</v>
      </c>
      <c r="F19" s="14" t="s">
        <v>176</v>
      </c>
      <c r="G19" s="14" t="s">
        <v>105</v>
      </c>
      <c r="H19" s="26">
        <v>501523.97</v>
      </c>
      <c r="I19" s="26">
        <v>501523.97</v>
      </c>
      <c r="J19" s="26">
        <v>125380.99</v>
      </c>
      <c r="K19" s="26"/>
      <c r="L19" s="26">
        <v>376142.98</v>
      </c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</row>
    <row r="20" ht="31.4" customHeight="true" spans="1:23">
      <c r="A20" s="111" t="s">
        <v>45</v>
      </c>
      <c r="B20" s="107" t="s">
        <v>177</v>
      </c>
      <c r="C20" s="14" t="s">
        <v>178</v>
      </c>
      <c r="D20" s="14" t="s">
        <v>63</v>
      </c>
      <c r="E20" s="14" t="s">
        <v>64</v>
      </c>
      <c r="F20" s="14" t="s">
        <v>179</v>
      </c>
      <c r="G20" s="14" t="s">
        <v>180</v>
      </c>
      <c r="H20" s="26">
        <v>73000</v>
      </c>
      <c r="I20" s="26">
        <v>73000</v>
      </c>
      <c r="J20" s="26"/>
      <c r="K20" s="26"/>
      <c r="L20" s="26">
        <v>73000</v>
      </c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</row>
    <row r="21" ht="31.4" customHeight="true" spans="1:23">
      <c r="A21" s="111" t="s">
        <v>45</v>
      </c>
      <c r="B21" s="107" t="s">
        <v>181</v>
      </c>
      <c r="C21" s="14" t="s">
        <v>135</v>
      </c>
      <c r="D21" s="14" t="s">
        <v>63</v>
      </c>
      <c r="E21" s="14" t="s">
        <v>64</v>
      </c>
      <c r="F21" s="14" t="s">
        <v>182</v>
      </c>
      <c r="G21" s="14" t="s">
        <v>135</v>
      </c>
      <c r="H21" s="26">
        <v>20000</v>
      </c>
      <c r="I21" s="26">
        <v>20000</v>
      </c>
      <c r="J21" s="26">
        <v>5000</v>
      </c>
      <c r="K21" s="26"/>
      <c r="L21" s="26">
        <v>15000</v>
      </c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</row>
    <row r="22" ht="31.4" customHeight="true" spans="1:23">
      <c r="A22" s="111" t="s">
        <v>45</v>
      </c>
      <c r="B22" s="107" t="s">
        <v>183</v>
      </c>
      <c r="C22" s="14" t="s">
        <v>184</v>
      </c>
      <c r="D22" s="14" t="s">
        <v>63</v>
      </c>
      <c r="E22" s="14" t="s">
        <v>64</v>
      </c>
      <c r="F22" s="14" t="s">
        <v>185</v>
      </c>
      <c r="G22" s="14" t="s">
        <v>186</v>
      </c>
      <c r="H22" s="26">
        <v>351540</v>
      </c>
      <c r="I22" s="26">
        <v>351540</v>
      </c>
      <c r="J22" s="26">
        <v>87885</v>
      </c>
      <c r="K22" s="26"/>
      <c r="L22" s="26">
        <v>263655</v>
      </c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</row>
    <row r="23" ht="31.4" customHeight="true" spans="1:23">
      <c r="A23" s="111" t="s">
        <v>45</v>
      </c>
      <c r="B23" s="107" t="s">
        <v>187</v>
      </c>
      <c r="C23" s="14" t="s">
        <v>188</v>
      </c>
      <c r="D23" s="14" t="s">
        <v>63</v>
      </c>
      <c r="E23" s="14" t="s">
        <v>64</v>
      </c>
      <c r="F23" s="14" t="s">
        <v>189</v>
      </c>
      <c r="G23" s="14" t="s">
        <v>188</v>
      </c>
      <c r="H23" s="26">
        <v>85049.84</v>
      </c>
      <c r="I23" s="26">
        <v>85049.84</v>
      </c>
      <c r="J23" s="26">
        <v>21262.46</v>
      </c>
      <c r="K23" s="26"/>
      <c r="L23" s="26">
        <v>63787.38</v>
      </c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</row>
    <row r="24" ht="31.4" customHeight="true" spans="1:23">
      <c r="A24" s="111" t="s">
        <v>45</v>
      </c>
      <c r="B24" s="107" t="s">
        <v>190</v>
      </c>
      <c r="C24" s="14" t="s">
        <v>191</v>
      </c>
      <c r="D24" s="14" t="s">
        <v>63</v>
      </c>
      <c r="E24" s="14" t="s">
        <v>64</v>
      </c>
      <c r="F24" s="14" t="s">
        <v>192</v>
      </c>
      <c r="G24" s="14" t="s">
        <v>193</v>
      </c>
      <c r="H24" s="26">
        <v>38569.02</v>
      </c>
      <c r="I24" s="26">
        <v>38569.02</v>
      </c>
      <c r="J24" s="26">
        <v>9642.26</v>
      </c>
      <c r="K24" s="26"/>
      <c r="L24" s="26">
        <v>28926.76</v>
      </c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</row>
    <row r="25" ht="31.4" customHeight="true" spans="1:23">
      <c r="A25" s="111" t="s">
        <v>45</v>
      </c>
      <c r="B25" s="107" t="s">
        <v>190</v>
      </c>
      <c r="C25" s="14" t="s">
        <v>191</v>
      </c>
      <c r="D25" s="14" t="s">
        <v>63</v>
      </c>
      <c r="E25" s="14" t="s">
        <v>64</v>
      </c>
      <c r="F25" s="14" t="s">
        <v>194</v>
      </c>
      <c r="G25" s="14" t="s">
        <v>195</v>
      </c>
      <c r="H25" s="26">
        <v>25000</v>
      </c>
      <c r="I25" s="26">
        <v>25000</v>
      </c>
      <c r="J25" s="26">
        <v>6250</v>
      </c>
      <c r="K25" s="26"/>
      <c r="L25" s="26">
        <v>18750</v>
      </c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</row>
    <row r="26" ht="31.4" customHeight="true" spans="1:23">
      <c r="A26" s="111" t="s">
        <v>45</v>
      </c>
      <c r="B26" s="107" t="s">
        <v>190</v>
      </c>
      <c r="C26" s="14" t="s">
        <v>191</v>
      </c>
      <c r="D26" s="14" t="s">
        <v>63</v>
      </c>
      <c r="E26" s="14" t="s">
        <v>64</v>
      </c>
      <c r="F26" s="14" t="s">
        <v>196</v>
      </c>
      <c r="G26" s="14" t="s">
        <v>197</v>
      </c>
      <c r="H26" s="26">
        <v>30000</v>
      </c>
      <c r="I26" s="26">
        <v>30000</v>
      </c>
      <c r="J26" s="26">
        <v>7500</v>
      </c>
      <c r="K26" s="26"/>
      <c r="L26" s="26">
        <v>22500</v>
      </c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</row>
    <row r="27" ht="31.4" customHeight="true" spans="1:23">
      <c r="A27" s="111" t="s">
        <v>45</v>
      </c>
      <c r="B27" s="107" t="s">
        <v>190</v>
      </c>
      <c r="C27" s="14" t="s">
        <v>191</v>
      </c>
      <c r="D27" s="14" t="s">
        <v>63</v>
      </c>
      <c r="E27" s="14" t="s">
        <v>64</v>
      </c>
      <c r="F27" s="14" t="s">
        <v>198</v>
      </c>
      <c r="G27" s="14" t="s">
        <v>199</v>
      </c>
      <c r="H27" s="26">
        <v>36000</v>
      </c>
      <c r="I27" s="26">
        <v>36000</v>
      </c>
      <c r="J27" s="26">
        <v>9000</v>
      </c>
      <c r="K27" s="26"/>
      <c r="L27" s="26">
        <v>27000</v>
      </c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</row>
    <row r="28" ht="31.4" customHeight="true" spans="1:23">
      <c r="A28" s="111" t="s">
        <v>45</v>
      </c>
      <c r="B28" s="107" t="s">
        <v>190</v>
      </c>
      <c r="C28" s="14" t="s">
        <v>191</v>
      </c>
      <c r="D28" s="14" t="s">
        <v>63</v>
      </c>
      <c r="E28" s="14" t="s">
        <v>64</v>
      </c>
      <c r="F28" s="14" t="s">
        <v>200</v>
      </c>
      <c r="G28" s="14" t="s">
        <v>201</v>
      </c>
      <c r="H28" s="26">
        <v>135000</v>
      </c>
      <c r="I28" s="26">
        <v>135000</v>
      </c>
      <c r="J28" s="26"/>
      <c r="K28" s="26"/>
      <c r="L28" s="26">
        <v>135000</v>
      </c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</row>
    <row r="29" ht="31.4" customHeight="true" spans="1:23">
      <c r="A29" s="111" t="s">
        <v>45</v>
      </c>
      <c r="B29" s="107" t="s">
        <v>190</v>
      </c>
      <c r="C29" s="14" t="s">
        <v>191</v>
      </c>
      <c r="D29" s="14" t="s">
        <v>63</v>
      </c>
      <c r="E29" s="14" t="s">
        <v>64</v>
      </c>
      <c r="F29" s="14" t="s">
        <v>202</v>
      </c>
      <c r="G29" s="14" t="s">
        <v>203</v>
      </c>
      <c r="H29" s="26">
        <v>29722.86</v>
      </c>
      <c r="I29" s="26">
        <v>29722.86</v>
      </c>
      <c r="J29" s="26">
        <v>7430.72</v>
      </c>
      <c r="K29" s="26"/>
      <c r="L29" s="26">
        <v>22292.14</v>
      </c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</row>
    <row r="30" ht="31.4" customHeight="true" spans="1:23">
      <c r="A30" s="111" t="s">
        <v>45</v>
      </c>
      <c r="B30" s="107" t="s">
        <v>190</v>
      </c>
      <c r="C30" s="14" t="s">
        <v>191</v>
      </c>
      <c r="D30" s="14" t="s">
        <v>63</v>
      </c>
      <c r="E30" s="14" t="s">
        <v>64</v>
      </c>
      <c r="F30" s="14" t="s">
        <v>204</v>
      </c>
      <c r="G30" s="14" t="s">
        <v>205</v>
      </c>
      <c r="H30" s="26">
        <v>25729.57</v>
      </c>
      <c r="I30" s="26">
        <v>25729.57</v>
      </c>
      <c r="J30" s="26">
        <v>6432.39</v>
      </c>
      <c r="K30" s="26"/>
      <c r="L30" s="26">
        <v>19297.18</v>
      </c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</row>
    <row r="31" ht="31.4" customHeight="true" spans="1:23">
      <c r="A31" s="111" t="s">
        <v>45</v>
      </c>
      <c r="B31" s="107" t="s">
        <v>190</v>
      </c>
      <c r="C31" s="14" t="s">
        <v>191</v>
      </c>
      <c r="D31" s="14" t="s">
        <v>63</v>
      </c>
      <c r="E31" s="14" t="s">
        <v>64</v>
      </c>
      <c r="F31" s="14" t="s">
        <v>206</v>
      </c>
      <c r="G31" s="14" t="s">
        <v>207</v>
      </c>
      <c r="H31" s="26">
        <v>11000</v>
      </c>
      <c r="I31" s="26">
        <v>11000</v>
      </c>
      <c r="J31" s="26">
        <v>2750</v>
      </c>
      <c r="K31" s="26"/>
      <c r="L31" s="26">
        <v>8250</v>
      </c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</row>
    <row r="32" ht="31.4" customHeight="true" spans="1:23">
      <c r="A32" s="111" t="s">
        <v>45</v>
      </c>
      <c r="B32" s="107" t="s">
        <v>190</v>
      </c>
      <c r="C32" s="14" t="s">
        <v>191</v>
      </c>
      <c r="D32" s="14" t="s">
        <v>63</v>
      </c>
      <c r="E32" s="14" t="s">
        <v>64</v>
      </c>
      <c r="F32" s="14" t="s">
        <v>208</v>
      </c>
      <c r="G32" s="14" t="s">
        <v>209</v>
      </c>
      <c r="H32" s="26">
        <v>10000</v>
      </c>
      <c r="I32" s="26">
        <v>10000</v>
      </c>
      <c r="J32" s="26">
        <v>2500</v>
      </c>
      <c r="K32" s="26"/>
      <c r="L32" s="26">
        <v>7500</v>
      </c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</row>
    <row r="33" ht="31.4" customHeight="true" spans="1:23">
      <c r="A33" s="111" t="s">
        <v>45</v>
      </c>
      <c r="B33" s="107" t="s">
        <v>190</v>
      </c>
      <c r="C33" s="14" t="s">
        <v>191</v>
      </c>
      <c r="D33" s="14" t="s">
        <v>63</v>
      </c>
      <c r="E33" s="14" t="s">
        <v>64</v>
      </c>
      <c r="F33" s="14" t="s">
        <v>210</v>
      </c>
      <c r="G33" s="14" t="s">
        <v>211</v>
      </c>
      <c r="H33" s="26">
        <v>20000</v>
      </c>
      <c r="I33" s="26">
        <v>20000</v>
      </c>
      <c r="J33" s="26">
        <v>5000</v>
      </c>
      <c r="K33" s="26"/>
      <c r="L33" s="26">
        <v>15000</v>
      </c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</row>
    <row r="34" ht="31.4" customHeight="true" spans="1:23">
      <c r="A34" s="111" t="s">
        <v>45</v>
      </c>
      <c r="B34" s="107" t="s">
        <v>190</v>
      </c>
      <c r="C34" s="14" t="s">
        <v>191</v>
      </c>
      <c r="D34" s="14" t="s">
        <v>63</v>
      </c>
      <c r="E34" s="14" t="s">
        <v>64</v>
      </c>
      <c r="F34" s="14" t="s">
        <v>185</v>
      </c>
      <c r="G34" s="14" t="s">
        <v>186</v>
      </c>
      <c r="H34" s="26">
        <v>33480</v>
      </c>
      <c r="I34" s="26">
        <v>33480</v>
      </c>
      <c r="J34" s="26">
        <v>8370</v>
      </c>
      <c r="K34" s="26"/>
      <c r="L34" s="26">
        <v>25110</v>
      </c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</row>
    <row r="35" ht="31.4" customHeight="true" spans="1:23">
      <c r="A35" s="111" t="s">
        <v>45</v>
      </c>
      <c r="B35" s="107" t="s">
        <v>190</v>
      </c>
      <c r="C35" s="14" t="s">
        <v>191</v>
      </c>
      <c r="D35" s="14" t="s">
        <v>63</v>
      </c>
      <c r="E35" s="14" t="s">
        <v>64</v>
      </c>
      <c r="F35" s="14" t="s">
        <v>212</v>
      </c>
      <c r="G35" s="14" t="s">
        <v>213</v>
      </c>
      <c r="H35" s="26">
        <v>125619.89</v>
      </c>
      <c r="I35" s="26">
        <v>125619.89</v>
      </c>
      <c r="J35" s="26">
        <v>31404.97</v>
      </c>
      <c r="K35" s="26"/>
      <c r="L35" s="26">
        <v>94214.92</v>
      </c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</row>
    <row r="36" ht="31.4" customHeight="true" spans="1:23">
      <c r="A36" s="111" t="s">
        <v>45</v>
      </c>
      <c r="B36" s="107" t="s">
        <v>190</v>
      </c>
      <c r="C36" s="14" t="s">
        <v>191</v>
      </c>
      <c r="D36" s="14" t="s">
        <v>79</v>
      </c>
      <c r="E36" s="14" t="s">
        <v>80</v>
      </c>
      <c r="F36" s="14" t="s">
        <v>212</v>
      </c>
      <c r="G36" s="14" t="s">
        <v>213</v>
      </c>
      <c r="H36" s="26">
        <v>15390</v>
      </c>
      <c r="I36" s="26">
        <v>15390</v>
      </c>
      <c r="J36" s="26">
        <v>3847.5</v>
      </c>
      <c r="K36" s="26"/>
      <c r="L36" s="26">
        <v>11542.5</v>
      </c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</row>
    <row r="37" ht="31.4" customHeight="true" spans="1:23">
      <c r="A37" s="111" t="s">
        <v>45</v>
      </c>
      <c r="B37" s="107" t="s">
        <v>214</v>
      </c>
      <c r="C37" s="14" t="s">
        <v>215</v>
      </c>
      <c r="D37" s="14" t="s">
        <v>63</v>
      </c>
      <c r="E37" s="14" t="s">
        <v>64</v>
      </c>
      <c r="F37" s="14" t="s">
        <v>161</v>
      </c>
      <c r="G37" s="14" t="s">
        <v>162</v>
      </c>
      <c r="H37" s="26">
        <v>860454</v>
      </c>
      <c r="I37" s="26">
        <v>860454</v>
      </c>
      <c r="J37" s="26">
        <v>215113.5</v>
      </c>
      <c r="K37" s="26"/>
      <c r="L37" s="26">
        <v>645340.5</v>
      </c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</row>
    <row r="38" ht="31.4" customHeight="true" spans="1:23">
      <c r="A38" s="111" t="s">
        <v>45</v>
      </c>
      <c r="B38" s="107" t="s">
        <v>216</v>
      </c>
      <c r="C38" s="14" t="s">
        <v>217</v>
      </c>
      <c r="D38" s="14" t="s">
        <v>65</v>
      </c>
      <c r="E38" s="14" t="s">
        <v>66</v>
      </c>
      <c r="F38" s="14" t="s">
        <v>157</v>
      </c>
      <c r="G38" s="14" t="s">
        <v>158</v>
      </c>
      <c r="H38" s="26">
        <v>653928</v>
      </c>
      <c r="I38" s="26">
        <v>653928</v>
      </c>
      <c r="J38" s="26">
        <v>163482</v>
      </c>
      <c r="K38" s="26"/>
      <c r="L38" s="26">
        <v>490446</v>
      </c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</row>
    <row r="39" ht="31.4" customHeight="true" spans="1:23">
      <c r="A39" s="111" t="s">
        <v>45</v>
      </c>
      <c r="B39" s="107" t="s">
        <v>216</v>
      </c>
      <c r="C39" s="14" t="s">
        <v>217</v>
      </c>
      <c r="D39" s="14" t="s">
        <v>65</v>
      </c>
      <c r="E39" s="14" t="s">
        <v>66</v>
      </c>
      <c r="F39" s="14" t="s">
        <v>159</v>
      </c>
      <c r="G39" s="14" t="s">
        <v>160</v>
      </c>
      <c r="H39" s="26">
        <v>156</v>
      </c>
      <c r="I39" s="26">
        <v>156</v>
      </c>
      <c r="J39" s="26">
        <v>39</v>
      </c>
      <c r="K39" s="26"/>
      <c r="L39" s="26">
        <v>117</v>
      </c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</row>
    <row r="40" ht="31.4" customHeight="true" spans="1:23">
      <c r="A40" s="111" t="s">
        <v>45</v>
      </c>
      <c r="B40" s="107" t="s">
        <v>216</v>
      </c>
      <c r="C40" s="14" t="s">
        <v>217</v>
      </c>
      <c r="D40" s="14" t="s">
        <v>65</v>
      </c>
      <c r="E40" s="14" t="s">
        <v>66</v>
      </c>
      <c r="F40" s="14" t="s">
        <v>161</v>
      </c>
      <c r="G40" s="14" t="s">
        <v>162</v>
      </c>
      <c r="H40" s="26">
        <v>54494</v>
      </c>
      <c r="I40" s="26">
        <v>54494</v>
      </c>
      <c r="J40" s="26">
        <v>13623.5</v>
      </c>
      <c r="K40" s="26"/>
      <c r="L40" s="26">
        <v>40870.5</v>
      </c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</row>
    <row r="41" ht="31.4" customHeight="true" spans="1:23">
      <c r="A41" s="111" t="s">
        <v>45</v>
      </c>
      <c r="B41" s="107" t="s">
        <v>216</v>
      </c>
      <c r="C41" s="14" t="s">
        <v>217</v>
      </c>
      <c r="D41" s="14" t="s">
        <v>65</v>
      </c>
      <c r="E41" s="14" t="s">
        <v>66</v>
      </c>
      <c r="F41" s="14" t="s">
        <v>218</v>
      </c>
      <c r="G41" s="14" t="s">
        <v>219</v>
      </c>
      <c r="H41" s="26">
        <v>1064784</v>
      </c>
      <c r="I41" s="26">
        <v>1064784</v>
      </c>
      <c r="J41" s="26">
        <v>266196</v>
      </c>
      <c r="K41" s="26"/>
      <c r="L41" s="26">
        <v>798588</v>
      </c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</row>
    <row r="42" ht="31.4" customHeight="true" spans="1:23">
      <c r="A42" s="111" t="s">
        <v>45</v>
      </c>
      <c r="B42" s="107" t="s">
        <v>220</v>
      </c>
      <c r="C42" s="14" t="s">
        <v>164</v>
      </c>
      <c r="D42" s="14" t="s">
        <v>83</v>
      </c>
      <c r="E42" s="14" t="s">
        <v>84</v>
      </c>
      <c r="F42" s="14" t="s">
        <v>165</v>
      </c>
      <c r="G42" s="14" t="s">
        <v>166</v>
      </c>
      <c r="H42" s="26">
        <v>255562.61</v>
      </c>
      <c r="I42" s="26">
        <v>255562.61</v>
      </c>
      <c r="J42" s="26">
        <v>63890.65</v>
      </c>
      <c r="K42" s="26"/>
      <c r="L42" s="26">
        <v>191671.96</v>
      </c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</row>
    <row r="43" ht="31.4" customHeight="true" spans="1:23">
      <c r="A43" s="111" t="s">
        <v>45</v>
      </c>
      <c r="B43" s="107" t="s">
        <v>220</v>
      </c>
      <c r="C43" s="14" t="s">
        <v>164</v>
      </c>
      <c r="D43" s="14" t="s">
        <v>87</v>
      </c>
      <c r="E43" s="14" t="s">
        <v>86</v>
      </c>
      <c r="F43" s="14" t="s">
        <v>167</v>
      </c>
      <c r="G43" s="14" t="s">
        <v>168</v>
      </c>
      <c r="H43" s="26">
        <v>12387.26</v>
      </c>
      <c r="I43" s="26">
        <v>12387.26</v>
      </c>
      <c r="J43" s="26">
        <v>3096.81</v>
      </c>
      <c r="K43" s="26"/>
      <c r="L43" s="26">
        <v>9290.45</v>
      </c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</row>
    <row r="44" ht="31.4" customHeight="true" spans="1:23">
      <c r="A44" s="111" t="s">
        <v>45</v>
      </c>
      <c r="B44" s="107" t="s">
        <v>220</v>
      </c>
      <c r="C44" s="14" t="s">
        <v>164</v>
      </c>
      <c r="D44" s="14" t="s">
        <v>94</v>
      </c>
      <c r="E44" s="14" t="s">
        <v>95</v>
      </c>
      <c r="F44" s="14" t="s">
        <v>169</v>
      </c>
      <c r="G44" s="14" t="s">
        <v>170</v>
      </c>
      <c r="H44" s="26">
        <v>159726.63</v>
      </c>
      <c r="I44" s="26">
        <v>159726.63</v>
      </c>
      <c r="J44" s="26">
        <v>39931.66</v>
      </c>
      <c r="K44" s="26"/>
      <c r="L44" s="26">
        <v>119794.97</v>
      </c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</row>
    <row r="45" ht="31.4" customHeight="true" spans="1:23">
      <c r="A45" s="111" t="s">
        <v>45</v>
      </c>
      <c r="B45" s="107" t="s">
        <v>220</v>
      </c>
      <c r="C45" s="14" t="s">
        <v>164</v>
      </c>
      <c r="D45" s="14" t="s">
        <v>96</v>
      </c>
      <c r="E45" s="14" t="s">
        <v>97</v>
      </c>
      <c r="F45" s="14" t="s">
        <v>173</v>
      </c>
      <c r="G45" s="14" t="s">
        <v>174</v>
      </c>
      <c r="H45" s="26">
        <v>84008.32</v>
      </c>
      <c r="I45" s="26">
        <v>84008.32</v>
      </c>
      <c r="J45" s="26">
        <v>21002.08</v>
      </c>
      <c r="K45" s="26"/>
      <c r="L45" s="26">
        <v>63006.24</v>
      </c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</row>
    <row r="46" ht="31.4" customHeight="true" spans="1:23">
      <c r="A46" s="111" t="s">
        <v>45</v>
      </c>
      <c r="B46" s="107" t="s">
        <v>220</v>
      </c>
      <c r="C46" s="14" t="s">
        <v>164</v>
      </c>
      <c r="D46" s="14" t="s">
        <v>98</v>
      </c>
      <c r="E46" s="14" t="s">
        <v>99</v>
      </c>
      <c r="F46" s="14" t="s">
        <v>167</v>
      </c>
      <c r="G46" s="14" t="s">
        <v>168</v>
      </c>
      <c r="H46" s="26">
        <v>6552</v>
      </c>
      <c r="I46" s="26">
        <v>6552</v>
      </c>
      <c r="J46" s="26">
        <v>6552</v>
      </c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</row>
    <row r="47" ht="31.4" customHeight="true" spans="1:23">
      <c r="A47" s="111" t="s">
        <v>45</v>
      </c>
      <c r="B47" s="107" t="s">
        <v>221</v>
      </c>
      <c r="C47" s="14" t="s">
        <v>105</v>
      </c>
      <c r="D47" s="14" t="s">
        <v>104</v>
      </c>
      <c r="E47" s="14" t="s">
        <v>105</v>
      </c>
      <c r="F47" s="14" t="s">
        <v>176</v>
      </c>
      <c r="G47" s="14" t="s">
        <v>105</v>
      </c>
      <c r="H47" s="26">
        <v>136794.92</v>
      </c>
      <c r="I47" s="26">
        <v>136794.92</v>
      </c>
      <c r="J47" s="26">
        <v>34198.73</v>
      </c>
      <c r="K47" s="26"/>
      <c r="L47" s="26">
        <v>102596.19</v>
      </c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</row>
    <row r="48" ht="31.4" customHeight="true" spans="1:23">
      <c r="A48" s="111" t="s">
        <v>45</v>
      </c>
      <c r="B48" s="107" t="s">
        <v>222</v>
      </c>
      <c r="C48" s="14" t="s">
        <v>188</v>
      </c>
      <c r="D48" s="14" t="s">
        <v>65</v>
      </c>
      <c r="E48" s="14" t="s">
        <v>66</v>
      </c>
      <c r="F48" s="14" t="s">
        <v>189</v>
      </c>
      <c r="G48" s="14" t="s">
        <v>188</v>
      </c>
      <c r="H48" s="26">
        <v>35467.24</v>
      </c>
      <c r="I48" s="26">
        <v>35467.24</v>
      </c>
      <c r="J48" s="26">
        <v>8866.81</v>
      </c>
      <c r="K48" s="26"/>
      <c r="L48" s="26">
        <v>26600.43</v>
      </c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</row>
    <row r="49" ht="31.4" customHeight="true" spans="1:23">
      <c r="A49" s="111" t="s">
        <v>45</v>
      </c>
      <c r="B49" s="107" t="s">
        <v>223</v>
      </c>
      <c r="C49" s="14" t="s">
        <v>191</v>
      </c>
      <c r="D49" s="14" t="s">
        <v>65</v>
      </c>
      <c r="E49" s="14" t="s">
        <v>66</v>
      </c>
      <c r="F49" s="14" t="s">
        <v>192</v>
      </c>
      <c r="G49" s="14" t="s">
        <v>193</v>
      </c>
      <c r="H49" s="26">
        <v>65977.3</v>
      </c>
      <c r="I49" s="26">
        <v>65977.3</v>
      </c>
      <c r="J49" s="26">
        <v>16494.33</v>
      </c>
      <c r="K49" s="26"/>
      <c r="L49" s="26">
        <v>49482.97</v>
      </c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</row>
    <row r="50" ht="31.4" customHeight="true" spans="1:23">
      <c r="A50" s="111" t="s">
        <v>45</v>
      </c>
      <c r="B50" s="107" t="s">
        <v>223</v>
      </c>
      <c r="C50" s="14" t="s">
        <v>191</v>
      </c>
      <c r="D50" s="14" t="s">
        <v>65</v>
      </c>
      <c r="E50" s="14" t="s">
        <v>66</v>
      </c>
      <c r="F50" s="14" t="s">
        <v>198</v>
      </c>
      <c r="G50" s="14" t="s">
        <v>199</v>
      </c>
      <c r="H50" s="26">
        <v>6058.08</v>
      </c>
      <c r="I50" s="26">
        <v>6058.08</v>
      </c>
      <c r="J50" s="26">
        <v>1514.52</v>
      </c>
      <c r="K50" s="26"/>
      <c r="L50" s="26">
        <v>4543.56</v>
      </c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</row>
    <row r="51" ht="31.4" customHeight="true" spans="1:23">
      <c r="A51" s="111" t="s">
        <v>45</v>
      </c>
      <c r="B51" s="107" t="s">
        <v>223</v>
      </c>
      <c r="C51" s="14" t="s">
        <v>191</v>
      </c>
      <c r="D51" s="14" t="s">
        <v>65</v>
      </c>
      <c r="E51" s="14" t="s">
        <v>66</v>
      </c>
      <c r="F51" s="14" t="s">
        <v>202</v>
      </c>
      <c r="G51" s="14" t="s">
        <v>203</v>
      </c>
      <c r="H51" s="26">
        <v>57476.8</v>
      </c>
      <c r="I51" s="26">
        <v>57476.8</v>
      </c>
      <c r="J51" s="26">
        <v>14369.2</v>
      </c>
      <c r="K51" s="26"/>
      <c r="L51" s="26">
        <v>43107.6</v>
      </c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</row>
    <row r="52" ht="31.4" customHeight="true" spans="1:23">
      <c r="A52" s="111" t="s">
        <v>45</v>
      </c>
      <c r="B52" s="107" t="s">
        <v>223</v>
      </c>
      <c r="C52" s="14" t="s">
        <v>191</v>
      </c>
      <c r="D52" s="14" t="s">
        <v>65</v>
      </c>
      <c r="E52" s="14" t="s">
        <v>66</v>
      </c>
      <c r="F52" s="14" t="s">
        <v>204</v>
      </c>
      <c r="G52" s="14" t="s">
        <v>205</v>
      </c>
      <c r="H52" s="26">
        <v>1455.93</v>
      </c>
      <c r="I52" s="26">
        <v>1455.93</v>
      </c>
      <c r="J52" s="26">
        <v>363.98</v>
      </c>
      <c r="K52" s="26"/>
      <c r="L52" s="26">
        <v>1091.95</v>
      </c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</row>
    <row r="53" ht="31.4" customHeight="true" spans="1:23">
      <c r="A53" s="111" t="s">
        <v>45</v>
      </c>
      <c r="B53" s="107" t="s">
        <v>223</v>
      </c>
      <c r="C53" s="14" t="s">
        <v>191</v>
      </c>
      <c r="D53" s="14" t="s">
        <v>65</v>
      </c>
      <c r="E53" s="14" t="s">
        <v>66</v>
      </c>
      <c r="F53" s="14" t="s">
        <v>212</v>
      </c>
      <c r="G53" s="14" t="s">
        <v>213</v>
      </c>
      <c r="H53" s="26">
        <v>18604.54</v>
      </c>
      <c r="I53" s="26">
        <v>18604.54</v>
      </c>
      <c r="J53" s="26">
        <v>4651.14</v>
      </c>
      <c r="K53" s="26"/>
      <c r="L53" s="26">
        <v>13953.4</v>
      </c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</row>
    <row r="54" ht="31.4" customHeight="true" spans="1:23">
      <c r="A54" s="111" t="s">
        <v>45</v>
      </c>
      <c r="B54" s="107" t="s">
        <v>223</v>
      </c>
      <c r="C54" s="14" t="s">
        <v>191</v>
      </c>
      <c r="D54" s="14" t="s">
        <v>81</v>
      </c>
      <c r="E54" s="14" t="s">
        <v>82</v>
      </c>
      <c r="F54" s="14" t="s">
        <v>212</v>
      </c>
      <c r="G54" s="14" t="s">
        <v>213</v>
      </c>
      <c r="H54" s="26">
        <v>1080</v>
      </c>
      <c r="I54" s="26">
        <v>1080</v>
      </c>
      <c r="J54" s="26">
        <v>270</v>
      </c>
      <c r="K54" s="26"/>
      <c r="L54" s="26">
        <v>810</v>
      </c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</row>
    <row r="55" ht="18.75" customHeight="true" spans="1:23">
      <c r="A55" s="29" t="s">
        <v>106</v>
      </c>
      <c r="B55" s="30"/>
      <c r="C55" s="30"/>
      <c r="D55" s="30"/>
      <c r="E55" s="30"/>
      <c r="F55" s="30"/>
      <c r="G55" s="32"/>
      <c r="H55" s="26">
        <v>10190024.61</v>
      </c>
      <c r="I55" s="26">
        <v>10190024.61</v>
      </c>
      <c r="J55" s="26">
        <v>2514547.91</v>
      </c>
      <c r="K55" s="26"/>
      <c r="L55" s="26">
        <v>7675476.7</v>
      </c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</row>
  </sheetData>
  <mergeCells count="30">
    <mergeCell ref="A2:W2"/>
    <mergeCell ref="A3:G3"/>
    <mergeCell ref="H4:W4"/>
    <mergeCell ref="I5:M5"/>
    <mergeCell ref="N5:P5"/>
    <mergeCell ref="R5:W5"/>
    <mergeCell ref="A55:G55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true"/>
  <pageMargins left="0" right="0" top="1" bottom="1" header="0.511805555555556" footer="0.511805555555556"/>
  <pageSetup paperSize="9" scale="28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W48"/>
  <sheetViews>
    <sheetView showZeros="0" topLeftCell="A5" workbookViewId="0">
      <selection activeCell="C39" sqref="C39"/>
    </sheetView>
  </sheetViews>
  <sheetFormatPr defaultColWidth="9.14285714285714" defaultRowHeight="14.25" customHeight="true"/>
  <cols>
    <col min="1" max="1" width="14.5714285714286" customWidth="true"/>
    <col min="2" max="2" width="21.0285714285714" customWidth="true"/>
    <col min="3" max="3" width="31.3142857142857" customWidth="true"/>
    <col min="4" max="4" width="23.847619047619" customWidth="true"/>
    <col min="5" max="5" width="15.6" customWidth="true"/>
    <col min="6" max="6" width="19.7428571428571" customWidth="true"/>
    <col min="7" max="7" width="14.8857142857143" customWidth="true"/>
    <col min="8" max="8" width="19.7428571428571" customWidth="true"/>
    <col min="9" max="16" width="14.1714285714286" customWidth="true"/>
    <col min="17" max="17" width="13.6" customWidth="true"/>
    <col min="18" max="23" width="15.1714285714286" customWidth="true"/>
  </cols>
  <sheetData>
    <row r="1" ht="13.5" customHeight="true" spans="5:23">
      <c r="E1" s="1"/>
      <c r="F1" s="1"/>
      <c r="G1" s="1"/>
      <c r="H1" s="1"/>
      <c r="U1" s="109"/>
      <c r="W1" s="55" t="s">
        <v>224</v>
      </c>
    </row>
    <row r="2" ht="27.75" customHeight="true" spans="1:23">
      <c r="A2" s="27" t="s">
        <v>225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true" spans="1:23">
      <c r="A3" s="3" t="str">
        <f t="shared" ref="A3:B3" si="0">"单位名称："&amp;"云南省文史研究馆"</f>
        <v>单位名称：云南省文史研究馆</v>
      </c>
      <c r="B3" s="92" t="str">
        <f t="shared" si="0"/>
        <v>单位名称：云南省文史研究馆</v>
      </c>
      <c r="C3" s="92"/>
      <c r="D3" s="92"/>
      <c r="E3" s="92"/>
      <c r="F3" s="92"/>
      <c r="G3" s="92"/>
      <c r="H3" s="92"/>
      <c r="I3" s="92"/>
      <c r="J3" s="19"/>
      <c r="K3" s="19"/>
      <c r="L3" s="19"/>
      <c r="M3" s="19"/>
      <c r="N3" s="19"/>
      <c r="O3" s="19"/>
      <c r="P3" s="19"/>
      <c r="Q3" s="19"/>
      <c r="U3" s="109"/>
      <c r="W3" s="105" t="s">
        <v>131</v>
      </c>
    </row>
    <row r="4" ht="21.75" customHeight="true" spans="1:23">
      <c r="A4" s="5" t="s">
        <v>226</v>
      </c>
      <c r="B4" s="5" t="s">
        <v>141</v>
      </c>
      <c r="C4" s="5" t="s">
        <v>142</v>
      </c>
      <c r="D4" s="5" t="s">
        <v>227</v>
      </c>
      <c r="E4" s="6" t="s">
        <v>143</v>
      </c>
      <c r="F4" s="6" t="s">
        <v>144</v>
      </c>
      <c r="G4" s="6" t="s">
        <v>145</v>
      </c>
      <c r="H4" s="6" t="s">
        <v>146</v>
      </c>
      <c r="I4" s="61" t="s">
        <v>30</v>
      </c>
      <c r="J4" s="61" t="s">
        <v>228</v>
      </c>
      <c r="K4" s="61"/>
      <c r="L4" s="61"/>
      <c r="M4" s="61"/>
      <c r="N4" s="61" t="s">
        <v>148</v>
      </c>
      <c r="O4" s="61"/>
      <c r="P4" s="61"/>
      <c r="Q4" s="6" t="s">
        <v>36</v>
      </c>
      <c r="R4" s="21" t="s">
        <v>51</v>
      </c>
      <c r="S4" s="22"/>
      <c r="T4" s="22"/>
      <c r="U4" s="22"/>
      <c r="V4" s="22"/>
      <c r="W4" s="23"/>
    </row>
    <row r="5" ht="21.75" customHeight="true" spans="1:23">
      <c r="A5" s="7"/>
      <c r="B5" s="7"/>
      <c r="C5" s="7"/>
      <c r="D5" s="7"/>
      <c r="E5" s="8"/>
      <c r="F5" s="8"/>
      <c r="G5" s="8"/>
      <c r="H5" s="8"/>
      <c r="I5" s="61"/>
      <c r="J5" s="45" t="s">
        <v>33</v>
      </c>
      <c r="K5" s="45"/>
      <c r="L5" s="45" t="s">
        <v>34</v>
      </c>
      <c r="M5" s="45" t="s">
        <v>35</v>
      </c>
      <c r="N5" s="6" t="s">
        <v>33</v>
      </c>
      <c r="O5" s="6" t="s">
        <v>34</v>
      </c>
      <c r="P5" s="6" t="s">
        <v>35</v>
      </c>
      <c r="Q5" s="8"/>
      <c r="R5" s="6" t="s">
        <v>32</v>
      </c>
      <c r="S5" s="6" t="s">
        <v>43</v>
      </c>
      <c r="T5" s="6" t="s">
        <v>154</v>
      </c>
      <c r="U5" s="6" t="s">
        <v>39</v>
      </c>
      <c r="V5" s="6" t="s">
        <v>40</v>
      </c>
      <c r="W5" s="6" t="s">
        <v>41</v>
      </c>
    </row>
    <row r="6" ht="40.5" customHeight="true" spans="1:23">
      <c r="A6" s="9"/>
      <c r="B6" s="9"/>
      <c r="C6" s="9"/>
      <c r="D6" s="9"/>
      <c r="E6" s="10"/>
      <c r="F6" s="10"/>
      <c r="G6" s="10"/>
      <c r="H6" s="10"/>
      <c r="I6" s="61"/>
      <c r="J6" s="45" t="s">
        <v>32</v>
      </c>
      <c r="K6" s="45" t="s">
        <v>229</v>
      </c>
      <c r="L6" s="45"/>
      <c r="M6" s="45"/>
      <c r="N6" s="10"/>
      <c r="O6" s="10"/>
      <c r="P6" s="10"/>
      <c r="Q6" s="10"/>
      <c r="R6" s="10"/>
      <c r="S6" s="10"/>
      <c r="T6" s="10"/>
      <c r="U6" s="25"/>
      <c r="V6" s="10"/>
      <c r="W6" s="10"/>
    </row>
    <row r="7" ht="15" customHeight="true" spans="1:23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</row>
    <row r="8" ht="32.9" customHeight="true" spans="1:23">
      <c r="A8" s="14"/>
      <c r="B8" s="107"/>
      <c r="C8" s="14" t="s">
        <v>230</v>
      </c>
      <c r="D8" s="14"/>
      <c r="E8" s="14"/>
      <c r="F8" s="14"/>
      <c r="G8" s="14"/>
      <c r="H8" s="14"/>
      <c r="I8" s="108">
        <v>450000</v>
      </c>
      <c r="J8" s="108">
        <v>450000</v>
      </c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85"/>
      <c r="V8" s="108"/>
      <c r="W8" s="108"/>
    </row>
    <row r="9" ht="32.9" customHeight="true" spans="1:23">
      <c r="A9" s="14" t="s">
        <v>231</v>
      </c>
      <c r="B9" s="107" t="s">
        <v>232</v>
      </c>
      <c r="C9" s="14" t="s">
        <v>230</v>
      </c>
      <c r="D9" s="14" t="s">
        <v>45</v>
      </c>
      <c r="E9" s="14" t="s">
        <v>67</v>
      </c>
      <c r="F9" s="14" t="s">
        <v>68</v>
      </c>
      <c r="G9" s="14" t="s">
        <v>233</v>
      </c>
      <c r="H9" s="14" t="s">
        <v>234</v>
      </c>
      <c r="I9" s="108">
        <v>450000</v>
      </c>
      <c r="J9" s="108">
        <v>450000</v>
      </c>
      <c r="K9" s="108"/>
      <c r="L9" s="108"/>
      <c r="M9" s="108"/>
      <c r="N9" s="108"/>
      <c r="O9" s="108"/>
      <c r="P9" s="108"/>
      <c r="Q9" s="108"/>
      <c r="R9" s="108"/>
      <c r="S9" s="108"/>
      <c r="T9" s="108"/>
      <c r="U9" s="85"/>
      <c r="V9" s="108"/>
      <c r="W9" s="108"/>
    </row>
    <row r="10" ht="32.9" customHeight="true" spans="1:23">
      <c r="A10" s="14"/>
      <c r="B10" s="14"/>
      <c r="C10" s="14" t="s">
        <v>235</v>
      </c>
      <c r="D10" s="14"/>
      <c r="E10" s="14"/>
      <c r="F10" s="14"/>
      <c r="G10" s="14"/>
      <c r="H10" s="14"/>
      <c r="I10" s="108">
        <v>2000000</v>
      </c>
      <c r="J10" s="108">
        <v>2000000</v>
      </c>
      <c r="K10" s="108">
        <v>2000000</v>
      </c>
      <c r="L10" s="108"/>
      <c r="M10" s="108"/>
      <c r="N10" s="108"/>
      <c r="O10" s="108"/>
      <c r="P10" s="108"/>
      <c r="Q10" s="108"/>
      <c r="R10" s="108"/>
      <c r="S10" s="108"/>
      <c r="T10" s="108"/>
      <c r="U10" s="85"/>
      <c r="V10" s="108"/>
      <c r="W10" s="108"/>
    </row>
    <row r="11" ht="32.9" customHeight="true" spans="1:23">
      <c r="A11" s="14" t="s">
        <v>236</v>
      </c>
      <c r="B11" s="107" t="s">
        <v>237</v>
      </c>
      <c r="C11" s="14" t="s">
        <v>235</v>
      </c>
      <c r="D11" s="14" t="s">
        <v>45</v>
      </c>
      <c r="E11" s="14" t="s">
        <v>67</v>
      </c>
      <c r="F11" s="14" t="s">
        <v>68</v>
      </c>
      <c r="G11" s="14" t="s">
        <v>202</v>
      </c>
      <c r="H11" s="14" t="s">
        <v>203</v>
      </c>
      <c r="I11" s="108">
        <v>296520</v>
      </c>
      <c r="J11" s="108">
        <v>296520</v>
      </c>
      <c r="K11" s="108">
        <v>296520</v>
      </c>
      <c r="L11" s="108"/>
      <c r="M11" s="108"/>
      <c r="N11" s="108"/>
      <c r="O11" s="108"/>
      <c r="P11" s="108"/>
      <c r="Q11" s="108"/>
      <c r="R11" s="108"/>
      <c r="S11" s="108"/>
      <c r="T11" s="108"/>
      <c r="U11" s="85"/>
      <c r="V11" s="108"/>
      <c r="W11" s="108"/>
    </row>
    <row r="12" ht="32.9" customHeight="true" spans="1:23">
      <c r="A12" s="14" t="s">
        <v>236</v>
      </c>
      <c r="B12" s="107" t="s">
        <v>237</v>
      </c>
      <c r="C12" s="14" t="s">
        <v>235</v>
      </c>
      <c r="D12" s="14" t="s">
        <v>45</v>
      </c>
      <c r="E12" s="14" t="s">
        <v>67</v>
      </c>
      <c r="F12" s="14" t="s">
        <v>68</v>
      </c>
      <c r="G12" s="14" t="s">
        <v>206</v>
      </c>
      <c r="H12" s="14" t="s">
        <v>207</v>
      </c>
      <c r="I12" s="108">
        <v>8000</v>
      </c>
      <c r="J12" s="108">
        <v>8000</v>
      </c>
      <c r="K12" s="108">
        <v>8000</v>
      </c>
      <c r="L12" s="108"/>
      <c r="M12" s="108"/>
      <c r="N12" s="108"/>
      <c r="O12" s="108"/>
      <c r="P12" s="108"/>
      <c r="Q12" s="108"/>
      <c r="R12" s="108"/>
      <c r="S12" s="108"/>
      <c r="T12" s="108"/>
      <c r="U12" s="85"/>
      <c r="V12" s="108"/>
      <c r="W12" s="108"/>
    </row>
    <row r="13" ht="32.9" customHeight="true" spans="1:23">
      <c r="A13" s="14" t="s">
        <v>236</v>
      </c>
      <c r="B13" s="107" t="s">
        <v>237</v>
      </c>
      <c r="C13" s="14" t="s">
        <v>235</v>
      </c>
      <c r="D13" s="14" t="s">
        <v>45</v>
      </c>
      <c r="E13" s="14" t="s">
        <v>67</v>
      </c>
      <c r="F13" s="14" t="s">
        <v>68</v>
      </c>
      <c r="G13" s="14" t="s">
        <v>238</v>
      </c>
      <c r="H13" s="14" t="s">
        <v>239</v>
      </c>
      <c r="I13" s="108">
        <v>12500</v>
      </c>
      <c r="J13" s="108">
        <v>12500</v>
      </c>
      <c r="K13" s="108">
        <v>12500</v>
      </c>
      <c r="L13" s="108"/>
      <c r="M13" s="108"/>
      <c r="N13" s="108"/>
      <c r="O13" s="108"/>
      <c r="P13" s="108"/>
      <c r="Q13" s="108"/>
      <c r="R13" s="108"/>
      <c r="S13" s="108"/>
      <c r="T13" s="108"/>
      <c r="U13" s="85"/>
      <c r="V13" s="108"/>
      <c r="W13" s="108"/>
    </row>
    <row r="14" ht="32.9" customHeight="true" spans="1:23">
      <c r="A14" s="14" t="s">
        <v>236</v>
      </c>
      <c r="B14" s="107" t="s">
        <v>237</v>
      </c>
      <c r="C14" s="14" t="s">
        <v>235</v>
      </c>
      <c r="D14" s="14" t="s">
        <v>45</v>
      </c>
      <c r="E14" s="14" t="s">
        <v>67</v>
      </c>
      <c r="F14" s="14" t="s">
        <v>68</v>
      </c>
      <c r="G14" s="14" t="s">
        <v>208</v>
      </c>
      <c r="H14" s="14" t="s">
        <v>209</v>
      </c>
      <c r="I14" s="108">
        <v>15000</v>
      </c>
      <c r="J14" s="108">
        <v>15000</v>
      </c>
      <c r="K14" s="108">
        <v>15000</v>
      </c>
      <c r="L14" s="108"/>
      <c r="M14" s="108"/>
      <c r="N14" s="108"/>
      <c r="O14" s="108"/>
      <c r="P14" s="108"/>
      <c r="Q14" s="108"/>
      <c r="R14" s="108"/>
      <c r="S14" s="108"/>
      <c r="T14" s="108"/>
      <c r="U14" s="85"/>
      <c r="V14" s="108"/>
      <c r="W14" s="108"/>
    </row>
    <row r="15" ht="32.9" customHeight="true" spans="1:23">
      <c r="A15" s="14" t="s">
        <v>236</v>
      </c>
      <c r="B15" s="107" t="s">
        <v>237</v>
      </c>
      <c r="C15" s="14" t="s">
        <v>235</v>
      </c>
      <c r="D15" s="14" t="s">
        <v>45</v>
      </c>
      <c r="E15" s="14" t="s">
        <v>67</v>
      </c>
      <c r="F15" s="14" t="s">
        <v>68</v>
      </c>
      <c r="G15" s="14" t="s">
        <v>210</v>
      </c>
      <c r="H15" s="14" t="s">
        <v>211</v>
      </c>
      <c r="I15" s="108">
        <v>256000</v>
      </c>
      <c r="J15" s="108">
        <v>256000</v>
      </c>
      <c r="K15" s="108">
        <v>256000</v>
      </c>
      <c r="L15" s="108"/>
      <c r="M15" s="108"/>
      <c r="N15" s="108"/>
      <c r="O15" s="108"/>
      <c r="P15" s="108"/>
      <c r="Q15" s="108"/>
      <c r="R15" s="108"/>
      <c r="S15" s="108"/>
      <c r="T15" s="108"/>
      <c r="U15" s="85"/>
      <c r="V15" s="108"/>
      <c r="W15" s="108"/>
    </row>
    <row r="16" ht="32.9" customHeight="true" spans="1:23">
      <c r="A16" s="14" t="s">
        <v>236</v>
      </c>
      <c r="B16" s="107" t="s">
        <v>237</v>
      </c>
      <c r="C16" s="14" t="s">
        <v>235</v>
      </c>
      <c r="D16" s="14" t="s">
        <v>45</v>
      </c>
      <c r="E16" s="14" t="s">
        <v>67</v>
      </c>
      <c r="F16" s="14" t="s">
        <v>68</v>
      </c>
      <c r="G16" s="14" t="s">
        <v>185</v>
      </c>
      <c r="H16" s="14" t="s">
        <v>186</v>
      </c>
      <c r="I16" s="108">
        <v>81400</v>
      </c>
      <c r="J16" s="108">
        <v>81400</v>
      </c>
      <c r="K16" s="108">
        <v>81400</v>
      </c>
      <c r="L16" s="108"/>
      <c r="M16" s="108"/>
      <c r="N16" s="108"/>
      <c r="O16" s="108"/>
      <c r="P16" s="108"/>
      <c r="Q16" s="108"/>
      <c r="R16" s="108"/>
      <c r="S16" s="108"/>
      <c r="T16" s="108"/>
      <c r="U16" s="85"/>
      <c r="V16" s="108"/>
      <c r="W16" s="108"/>
    </row>
    <row r="17" ht="32.9" customHeight="true" spans="1:23">
      <c r="A17" s="14" t="s">
        <v>236</v>
      </c>
      <c r="B17" s="107" t="s">
        <v>237</v>
      </c>
      <c r="C17" s="14" t="s">
        <v>235</v>
      </c>
      <c r="D17" s="14" t="s">
        <v>45</v>
      </c>
      <c r="E17" s="14" t="s">
        <v>67</v>
      </c>
      <c r="F17" s="14" t="s">
        <v>68</v>
      </c>
      <c r="G17" s="14" t="s">
        <v>212</v>
      </c>
      <c r="H17" s="14" t="s">
        <v>213</v>
      </c>
      <c r="I17" s="108">
        <v>46580</v>
      </c>
      <c r="J17" s="108">
        <v>46580</v>
      </c>
      <c r="K17" s="108">
        <v>46580</v>
      </c>
      <c r="L17" s="108"/>
      <c r="M17" s="108"/>
      <c r="N17" s="108"/>
      <c r="O17" s="108"/>
      <c r="P17" s="108"/>
      <c r="Q17" s="108"/>
      <c r="R17" s="108"/>
      <c r="S17" s="108"/>
      <c r="T17" s="108"/>
      <c r="U17" s="85"/>
      <c r="V17" s="108"/>
      <c r="W17" s="108"/>
    </row>
    <row r="18" ht="32.9" customHeight="true" spans="1:23">
      <c r="A18" s="14" t="s">
        <v>236</v>
      </c>
      <c r="B18" s="107" t="s">
        <v>237</v>
      </c>
      <c r="C18" s="14" t="s">
        <v>235</v>
      </c>
      <c r="D18" s="14" t="s">
        <v>45</v>
      </c>
      <c r="E18" s="14" t="s">
        <v>67</v>
      </c>
      <c r="F18" s="14" t="s">
        <v>68</v>
      </c>
      <c r="G18" s="14" t="s">
        <v>240</v>
      </c>
      <c r="H18" s="14" t="s">
        <v>241</v>
      </c>
      <c r="I18" s="108">
        <v>1284000</v>
      </c>
      <c r="J18" s="108">
        <v>1284000</v>
      </c>
      <c r="K18" s="108">
        <v>1284000</v>
      </c>
      <c r="L18" s="108"/>
      <c r="M18" s="108"/>
      <c r="N18" s="108"/>
      <c r="O18" s="108"/>
      <c r="P18" s="108"/>
      <c r="Q18" s="108"/>
      <c r="R18" s="108"/>
      <c r="S18" s="108"/>
      <c r="T18" s="108"/>
      <c r="U18" s="85"/>
      <c r="V18" s="108"/>
      <c r="W18" s="108"/>
    </row>
    <row r="19" ht="32.9" customHeight="true" spans="1:23">
      <c r="A19" s="14"/>
      <c r="B19" s="14"/>
      <c r="C19" s="14" t="s">
        <v>242</v>
      </c>
      <c r="D19" s="14"/>
      <c r="E19" s="14"/>
      <c r="F19" s="14"/>
      <c r="G19" s="14"/>
      <c r="H19" s="14"/>
      <c r="I19" s="108">
        <v>192900</v>
      </c>
      <c r="J19" s="108">
        <v>192900</v>
      </c>
      <c r="K19" s="108">
        <v>192900</v>
      </c>
      <c r="L19" s="108"/>
      <c r="M19" s="108"/>
      <c r="N19" s="108"/>
      <c r="O19" s="108"/>
      <c r="P19" s="108"/>
      <c r="Q19" s="108"/>
      <c r="R19" s="108"/>
      <c r="S19" s="108"/>
      <c r="T19" s="108"/>
      <c r="U19" s="85"/>
      <c r="V19" s="108"/>
      <c r="W19" s="108"/>
    </row>
    <row r="20" ht="32.9" customHeight="true" spans="1:23">
      <c r="A20" s="14" t="s">
        <v>243</v>
      </c>
      <c r="B20" s="107" t="s">
        <v>244</v>
      </c>
      <c r="C20" s="14" t="s">
        <v>242</v>
      </c>
      <c r="D20" s="14" t="s">
        <v>45</v>
      </c>
      <c r="E20" s="14" t="s">
        <v>67</v>
      </c>
      <c r="F20" s="14" t="s">
        <v>68</v>
      </c>
      <c r="G20" s="14" t="s">
        <v>245</v>
      </c>
      <c r="H20" s="14" t="s">
        <v>246</v>
      </c>
      <c r="I20" s="108">
        <v>192900</v>
      </c>
      <c r="J20" s="108">
        <v>192900</v>
      </c>
      <c r="K20" s="108">
        <v>192900</v>
      </c>
      <c r="L20" s="108"/>
      <c r="M20" s="108"/>
      <c r="N20" s="108"/>
      <c r="O20" s="108"/>
      <c r="P20" s="108"/>
      <c r="Q20" s="108"/>
      <c r="R20" s="108"/>
      <c r="S20" s="108"/>
      <c r="T20" s="108"/>
      <c r="U20" s="85"/>
      <c r="V20" s="108"/>
      <c r="W20" s="108"/>
    </row>
    <row r="21" ht="32.9" customHeight="true" spans="1:23">
      <c r="A21" s="14"/>
      <c r="B21" s="14"/>
      <c r="C21" s="14" t="s">
        <v>247</v>
      </c>
      <c r="D21" s="14"/>
      <c r="E21" s="14"/>
      <c r="F21" s="14"/>
      <c r="G21" s="14"/>
      <c r="H21" s="14"/>
      <c r="I21" s="108">
        <v>423500</v>
      </c>
      <c r="J21" s="108">
        <v>300000</v>
      </c>
      <c r="K21" s="108">
        <v>300000</v>
      </c>
      <c r="L21" s="108"/>
      <c r="M21" s="108"/>
      <c r="N21" s="108">
        <v>123500</v>
      </c>
      <c r="O21" s="108"/>
      <c r="P21" s="108"/>
      <c r="Q21" s="108"/>
      <c r="R21" s="108"/>
      <c r="S21" s="108"/>
      <c r="T21" s="108"/>
      <c r="U21" s="85"/>
      <c r="V21" s="108"/>
      <c r="W21" s="108"/>
    </row>
    <row r="22" ht="32.9" customHeight="true" spans="1:23">
      <c r="A22" s="14" t="s">
        <v>231</v>
      </c>
      <c r="B22" s="107" t="s">
        <v>248</v>
      </c>
      <c r="C22" s="14" t="s">
        <v>247</v>
      </c>
      <c r="D22" s="14" t="s">
        <v>45</v>
      </c>
      <c r="E22" s="14" t="s">
        <v>67</v>
      </c>
      <c r="F22" s="14" t="s">
        <v>68</v>
      </c>
      <c r="G22" s="14" t="s">
        <v>192</v>
      </c>
      <c r="H22" s="14" t="s">
        <v>193</v>
      </c>
      <c r="I22" s="108">
        <v>119600</v>
      </c>
      <c r="J22" s="108">
        <v>119600</v>
      </c>
      <c r="K22" s="108">
        <v>119600</v>
      </c>
      <c r="L22" s="108"/>
      <c r="M22" s="108"/>
      <c r="N22" s="108"/>
      <c r="O22" s="108"/>
      <c r="P22" s="108"/>
      <c r="Q22" s="108"/>
      <c r="R22" s="108"/>
      <c r="S22" s="108"/>
      <c r="T22" s="108"/>
      <c r="U22" s="85"/>
      <c r="V22" s="108"/>
      <c r="W22" s="108"/>
    </row>
    <row r="23" ht="32.9" customHeight="true" spans="1:23">
      <c r="A23" s="14" t="s">
        <v>231</v>
      </c>
      <c r="B23" s="107" t="s">
        <v>248</v>
      </c>
      <c r="C23" s="14" t="s">
        <v>247</v>
      </c>
      <c r="D23" s="14" t="s">
        <v>45</v>
      </c>
      <c r="E23" s="14" t="s">
        <v>67</v>
      </c>
      <c r="F23" s="14" t="s">
        <v>68</v>
      </c>
      <c r="G23" s="14" t="s">
        <v>233</v>
      </c>
      <c r="H23" s="14" t="s">
        <v>234</v>
      </c>
      <c r="I23" s="108">
        <v>5000</v>
      </c>
      <c r="J23" s="108">
        <v>5000</v>
      </c>
      <c r="K23" s="108">
        <v>5000</v>
      </c>
      <c r="L23" s="108"/>
      <c r="M23" s="108"/>
      <c r="N23" s="108"/>
      <c r="O23" s="108"/>
      <c r="P23" s="108"/>
      <c r="Q23" s="108"/>
      <c r="R23" s="108"/>
      <c r="S23" s="108"/>
      <c r="T23" s="108"/>
      <c r="U23" s="85"/>
      <c r="V23" s="108"/>
      <c r="W23" s="108"/>
    </row>
    <row r="24" ht="32.9" customHeight="true" spans="1:23">
      <c r="A24" s="14" t="s">
        <v>231</v>
      </c>
      <c r="B24" s="107" t="s">
        <v>248</v>
      </c>
      <c r="C24" s="14" t="s">
        <v>247</v>
      </c>
      <c r="D24" s="14" t="s">
        <v>45</v>
      </c>
      <c r="E24" s="14" t="s">
        <v>67</v>
      </c>
      <c r="F24" s="14" t="s">
        <v>68</v>
      </c>
      <c r="G24" s="14" t="s">
        <v>200</v>
      </c>
      <c r="H24" s="14" t="s">
        <v>201</v>
      </c>
      <c r="I24" s="108">
        <v>278500</v>
      </c>
      <c r="J24" s="108">
        <v>155000</v>
      </c>
      <c r="K24" s="108">
        <v>155000</v>
      </c>
      <c r="L24" s="108"/>
      <c r="M24" s="108"/>
      <c r="N24" s="108">
        <v>123500</v>
      </c>
      <c r="O24" s="108"/>
      <c r="P24" s="108"/>
      <c r="Q24" s="108"/>
      <c r="R24" s="108"/>
      <c r="S24" s="108"/>
      <c r="T24" s="108"/>
      <c r="U24" s="85"/>
      <c r="V24" s="108"/>
      <c r="W24" s="108"/>
    </row>
    <row r="25" ht="32.9" customHeight="true" spans="1:23">
      <c r="A25" s="14" t="s">
        <v>231</v>
      </c>
      <c r="B25" s="107" t="s">
        <v>248</v>
      </c>
      <c r="C25" s="14" t="s">
        <v>247</v>
      </c>
      <c r="D25" s="14" t="s">
        <v>45</v>
      </c>
      <c r="E25" s="14" t="s">
        <v>67</v>
      </c>
      <c r="F25" s="14" t="s">
        <v>68</v>
      </c>
      <c r="G25" s="14" t="s">
        <v>206</v>
      </c>
      <c r="H25" s="14" t="s">
        <v>207</v>
      </c>
      <c r="I25" s="108">
        <v>11000</v>
      </c>
      <c r="J25" s="108">
        <v>11000</v>
      </c>
      <c r="K25" s="108">
        <v>11000</v>
      </c>
      <c r="L25" s="108"/>
      <c r="M25" s="108"/>
      <c r="N25" s="108"/>
      <c r="O25" s="108"/>
      <c r="P25" s="108"/>
      <c r="Q25" s="108"/>
      <c r="R25" s="108"/>
      <c r="S25" s="108"/>
      <c r="T25" s="108"/>
      <c r="U25" s="85"/>
      <c r="V25" s="108"/>
      <c r="W25" s="108"/>
    </row>
    <row r="26" ht="32.9" customHeight="true" spans="1:23">
      <c r="A26" s="14" t="s">
        <v>231</v>
      </c>
      <c r="B26" s="107" t="s">
        <v>248</v>
      </c>
      <c r="C26" s="14" t="s">
        <v>247</v>
      </c>
      <c r="D26" s="14" t="s">
        <v>45</v>
      </c>
      <c r="E26" s="14" t="s">
        <v>67</v>
      </c>
      <c r="F26" s="14" t="s">
        <v>68</v>
      </c>
      <c r="G26" s="14" t="s">
        <v>249</v>
      </c>
      <c r="H26" s="14" t="s">
        <v>250</v>
      </c>
      <c r="I26" s="108">
        <v>9400</v>
      </c>
      <c r="J26" s="108">
        <v>9400</v>
      </c>
      <c r="K26" s="108">
        <v>9400</v>
      </c>
      <c r="L26" s="108"/>
      <c r="M26" s="108"/>
      <c r="N26" s="108"/>
      <c r="O26" s="108"/>
      <c r="P26" s="108"/>
      <c r="Q26" s="108"/>
      <c r="R26" s="108"/>
      <c r="S26" s="108"/>
      <c r="T26" s="108"/>
      <c r="U26" s="85"/>
      <c r="V26" s="108"/>
      <c r="W26" s="108"/>
    </row>
    <row r="27" ht="32.9" customHeight="true" spans="1:23">
      <c r="A27" s="14"/>
      <c r="B27" s="14"/>
      <c r="C27" s="14" t="s">
        <v>251</v>
      </c>
      <c r="D27" s="14"/>
      <c r="E27" s="14"/>
      <c r="F27" s="14"/>
      <c r="G27" s="14"/>
      <c r="H27" s="14"/>
      <c r="I27" s="108">
        <v>1025500</v>
      </c>
      <c r="J27" s="108">
        <v>1000000</v>
      </c>
      <c r="K27" s="108">
        <v>1000000</v>
      </c>
      <c r="L27" s="108"/>
      <c r="M27" s="108"/>
      <c r="N27" s="108">
        <v>25500</v>
      </c>
      <c r="O27" s="108"/>
      <c r="P27" s="108"/>
      <c r="Q27" s="108"/>
      <c r="R27" s="108"/>
      <c r="S27" s="108"/>
      <c r="T27" s="108"/>
      <c r="U27" s="85"/>
      <c r="V27" s="108"/>
      <c r="W27" s="108"/>
    </row>
    <row r="28" ht="32.9" customHeight="true" spans="1:23">
      <c r="A28" s="14" t="s">
        <v>236</v>
      </c>
      <c r="B28" s="107" t="s">
        <v>252</v>
      </c>
      <c r="C28" s="14" t="s">
        <v>251</v>
      </c>
      <c r="D28" s="14" t="s">
        <v>45</v>
      </c>
      <c r="E28" s="14" t="s">
        <v>67</v>
      </c>
      <c r="F28" s="14" t="s">
        <v>68</v>
      </c>
      <c r="G28" s="14" t="s">
        <v>233</v>
      </c>
      <c r="H28" s="14" t="s">
        <v>234</v>
      </c>
      <c r="I28" s="108">
        <v>286500</v>
      </c>
      <c r="J28" s="108">
        <v>261000</v>
      </c>
      <c r="K28" s="108">
        <v>261000</v>
      </c>
      <c r="L28" s="108"/>
      <c r="M28" s="108"/>
      <c r="N28" s="108">
        <v>25500</v>
      </c>
      <c r="O28" s="108"/>
      <c r="P28" s="108"/>
      <c r="Q28" s="108"/>
      <c r="R28" s="108"/>
      <c r="S28" s="108"/>
      <c r="T28" s="108"/>
      <c r="U28" s="85"/>
      <c r="V28" s="108"/>
      <c r="W28" s="108"/>
    </row>
    <row r="29" ht="32.9" customHeight="true" spans="1:23">
      <c r="A29" s="14" t="s">
        <v>236</v>
      </c>
      <c r="B29" s="107" t="s">
        <v>252</v>
      </c>
      <c r="C29" s="14" t="s">
        <v>251</v>
      </c>
      <c r="D29" s="14" t="s">
        <v>45</v>
      </c>
      <c r="E29" s="14" t="s">
        <v>67</v>
      </c>
      <c r="F29" s="14" t="s">
        <v>68</v>
      </c>
      <c r="G29" s="14" t="s">
        <v>198</v>
      </c>
      <c r="H29" s="14" t="s">
        <v>199</v>
      </c>
      <c r="I29" s="108">
        <v>68500</v>
      </c>
      <c r="J29" s="108">
        <v>68500</v>
      </c>
      <c r="K29" s="108">
        <v>68500</v>
      </c>
      <c r="L29" s="108"/>
      <c r="M29" s="108"/>
      <c r="N29" s="108"/>
      <c r="O29" s="108"/>
      <c r="P29" s="108"/>
      <c r="Q29" s="108"/>
      <c r="R29" s="108"/>
      <c r="S29" s="108"/>
      <c r="T29" s="108"/>
      <c r="U29" s="85"/>
      <c r="V29" s="108"/>
      <c r="W29" s="108"/>
    </row>
    <row r="30" ht="32.9" customHeight="true" spans="1:23">
      <c r="A30" s="14" t="s">
        <v>236</v>
      </c>
      <c r="B30" s="107" t="s">
        <v>252</v>
      </c>
      <c r="C30" s="14" t="s">
        <v>251</v>
      </c>
      <c r="D30" s="14" t="s">
        <v>45</v>
      </c>
      <c r="E30" s="14" t="s">
        <v>67</v>
      </c>
      <c r="F30" s="14" t="s">
        <v>68</v>
      </c>
      <c r="G30" s="14" t="s">
        <v>202</v>
      </c>
      <c r="H30" s="14" t="s">
        <v>203</v>
      </c>
      <c r="I30" s="108">
        <v>196620</v>
      </c>
      <c r="J30" s="108">
        <v>196620</v>
      </c>
      <c r="K30" s="108">
        <v>196620</v>
      </c>
      <c r="L30" s="108"/>
      <c r="M30" s="108"/>
      <c r="N30" s="108"/>
      <c r="O30" s="108"/>
      <c r="P30" s="108"/>
      <c r="Q30" s="108"/>
      <c r="R30" s="108"/>
      <c r="S30" s="108"/>
      <c r="T30" s="108"/>
      <c r="U30" s="85"/>
      <c r="V30" s="108"/>
      <c r="W30" s="108"/>
    </row>
    <row r="31" ht="32.9" customHeight="true" spans="1:23">
      <c r="A31" s="14" t="s">
        <v>236</v>
      </c>
      <c r="B31" s="107" t="s">
        <v>252</v>
      </c>
      <c r="C31" s="14" t="s">
        <v>251</v>
      </c>
      <c r="D31" s="14" t="s">
        <v>45</v>
      </c>
      <c r="E31" s="14" t="s">
        <v>67</v>
      </c>
      <c r="F31" s="14" t="s">
        <v>68</v>
      </c>
      <c r="G31" s="14" t="s">
        <v>238</v>
      </c>
      <c r="H31" s="14" t="s">
        <v>239</v>
      </c>
      <c r="I31" s="108">
        <v>64200</v>
      </c>
      <c r="J31" s="108">
        <v>64200</v>
      </c>
      <c r="K31" s="108">
        <v>64200</v>
      </c>
      <c r="L31" s="108"/>
      <c r="M31" s="108"/>
      <c r="N31" s="108"/>
      <c r="O31" s="108"/>
      <c r="P31" s="108"/>
      <c r="Q31" s="108"/>
      <c r="R31" s="108"/>
      <c r="S31" s="108"/>
      <c r="T31" s="108"/>
      <c r="U31" s="85"/>
      <c r="V31" s="108"/>
      <c r="W31" s="108"/>
    </row>
    <row r="32" ht="32.9" customHeight="true" spans="1:23">
      <c r="A32" s="14" t="s">
        <v>236</v>
      </c>
      <c r="B32" s="107" t="s">
        <v>252</v>
      </c>
      <c r="C32" s="14" t="s">
        <v>251</v>
      </c>
      <c r="D32" s="14" t="s">
        <v>45</v>
      </c>
      <c r="E32" s="14" t="s">
        <v>67</v>
      </c>
      <c r="F32" s="14" t="s">
        <v>68</v>
      </c>
      <c r="G32" s="14" t="s">
        <v>208</v>
      </c>
      <c r="H32" s="14" t="s">
        <v>209</v>
      </c>
      <c r="I32" s="108">
        <v>258600</v>
      </c>
      <c r="J32" s="108">
        <v>258600</v>
      </c>
      <c r="K32" s="108">
        <v>258600</v>
      </c>
      <c r="L32" s="108"/>
      <c r="M32" s="108"/>
      <c r="N32" s="108"/>
      <c r="O32" s="108"/>
      <c r="P32" s="108"/>
      <c r="Q32" s="108"/>
      <c r="R32" s="108"/>
      <c r="S32" s="108"/>
      <c r="T32" s="108"/>
      <c r="U32" s="85"/>
      <c r="V32" s="108"/>
      <c r="W32" s="108"/>
    </row>
    <row r="33" ht="32.9" customHeight="true" spans="1:23">
      <c r="A33" s="14" t="s">
        <v>236</v>
      </c>
      <c r="B33" s="107" t="s">
        <v>252</v>
      </c>
      <c r="C33" s="14" t="s">
        <v>251</v>
      </c>
      <c r="D33" s="14" t="s">
        <v>45</v>
      </c>
      <c r="E33" s="14" t="s">
        <v>67</v>
      </c>
      <c r="F33" s="14" t="s">
        <v>68</v>
      </c>
      <c r="G33" s="14" t="s">
        <v>210</v>
      </c>
      <c r="H33" s="14" t="s">
        <v>211</v>
      </c>
      <c r="I33" s="108">
        <v>67300</v>
      </c>
      <c r="J33" s="108">
        <v>67300</v>
      </c>
      <c r="K33" s="108">
        <v>67300</v>
      </c>
      <c r="L33" s="108"/>
      <c r="M33" s="108"/>
      <c r="N33" s="108"/>
      <c r="O33" s="108"/>
      <c r="P33" s="108"/>
      <c r="Q33" s="108"/>
      <c r="R33" s="108"/>
      <c r="S33" s="108"/>
      <c r="T33" s="108"/>
      <c r="U33" s="85"/>
      <c r="V33" s="108"/>
      <c r="W33" s="108"/>
    </row>
    <row r="34" ht="32.9" customHeight="true" spans="1:23">
      <c r="A34" s="14" t="s">
        <v>236</v>
      </c>
      <c r="B34" s="107" t="s">
        <v>252</v>
      </c>
      <c r="C34" s="14" t="s">
        <v>251</v>
      </c>
      <c r="D34" s="14" t="s">
        <v>45</v>
      </c>
      <c r="E34" s="14" t="s">
        <v>67</v>
      </c>
      <c r="F34" s="14" t="s">
        <v>68</v>
      </c>
      <c r="G34" s="14" t="s">
        <v>185</v>
      </c>
      <c r="H34" s="14" t="s">
        <v>186</v>
      </c>
      <c r="I34" s="108">
        <v>3000</v>
      </c>
      <c r="J34" s="108">
        <v>3000</v>
      </c>
      <c r="K34" s="108">
        <v>3000</v>
      </c>
      <c r="L34" s="108"/>
      <c r="M34" s="108"/>
      <c r="N34" s="108"/>
      <c r="O34" s="108"/>
      <c r="P34" s="108"/>
      <c r="Q34" s="108"/>
      <c r="R34" s="108"/>
      <c r="S34" s="108"/>
      <c r="T34" s="108"/>
      <c r="U34" s="85"/>
      <c r="V34" s="108"/>
      <c r="W34" s="108"/>
    </row>
    <row r="35" ht="32.9" customHeight="true" spans="1:23">
      <c r="A35" s="14" t="s">
        <v>236</v>
      </c>
      <c r="B35" s="107" t="s">
        <v>252</v>
      </c>
      <c r="C35" s="14" t="s">
        <v>251</v>
      </c>
      <c r="D35" s="14" t="s">
        <v>45</v>
      </c>
      <c r="E35" s="14" t="s">
        <v>67</v>
      </c>
      <c r="F35" s="14" t="s">
        <v>68</v>
      </c>
      <c r="G35" s="14" t="s">
        <v>212</v>
      </c>
      <c r="H35" s="14" t="s">
        <v>213</v>
      </c>
      <c r="I35" s="108">
        <v>70780</v>
      </c>
      <c r="J35" s="108">
        <v>70780</v>
      </c>
      <c r="K35" s="108">
        <v>70780</v>
      </c>
      <c r="L35" s="108"/>
      <c r="M35" s="108"/>
      <c r="N35" s="108"/>
      <c r="O35" s="108"/>
      <c r="P35" s="108"/>
      <c r="Q35" s="108"/>
      <c r="R35" s="108"/>
      <c r="S35" s="108"/>
      <c r="T35" s="108"/>
      <c r="U35" s="85"/>
      <c r="V35" s="108"/>
      <c r="W35" s="108"/>
    </row>
    <row r="36" ht="32.9" customHeight="true" spans="1:23">
      <c r="A36" s="14" t="s">
        <v>236</v>
      </c>
      <c r="B36" s="107" t="s">
        <v>252</v>
      </c>
      <c r="C36" s="14" t="s">
        <v>251</v>
      </c>
      <c r="D36" s="14" t="s">
        <v>45</v>
      </c>
      <c r="E36" s="14" t="s">
        <v>67</v>
      </c>
      <c r="F36" s="14" t="s">
        <v>68</v>
      </c>
      <c r="G36" s="14" t="s">
        <v>253</v>
      </c>
      <c r="H36" s="14" t="s">
        <v>254</v>
      </c>
      <c r="I36" s="108">
        <v>10000</v>
      </c>
      <c r="J36" s="108">
        <v>10000</v>
      </c>
      <c r="K36" s="108">
        <v>10000</v>
      </c>
      <c r="L36" s="108"/>
      <c r="M36" s="108"/>
      <c r="N36" s="108"/>
      <c r="O36" s="108"/>
      <c r="P36" s="108"/>
      <c r="Q36" s="108"/>
      <c r="R36" s="108"/>
      <c r="S36" s="108"/>
      <c r="T36" s="108"/>
      <c r="U36" s="85"/>
      <c r="V36" s="108"/>
      <c r="W36" s="108"/>
    </row>
    <row r="37" ht="32.9" customHeight="true" spans="1:23">
      <c r="A37" s="14"/>
      <c r="B37" s="14"/>
      <c r="C37" s="14" t="s">
        <v>255</v>
      </c>
      <c r="D37" s="14"/>
      <c r="E37" s="14"/>
      <c r="F37" s="14"/>
      <c r="G37" s="14"/>
      <c r="H37" s="14"/>
      <c r="I37" s="108">
        <v>234900</v>
      </c>
      <c r="J37" s="108">
        <v>234900</v>
      </c>
      <c r="K37" s="108">
        <v>234900</v>
      </c>
      <c r="L37" s="108"/>
      <c r="M37" s="108"/>
      <c r="N37" s="108"/>
      <c r="O37" s="108"/>
      <c r="P37" s="108"/>
      <c r="Q37" s="108"/>
      <c r="R37" s="108"/>
      <c r="S37" s="108"/>
      <c r="T37" s="108"/>
      <c r="U37" s="85"/>
      <c r="V37" s="108"/>
      <c r="W37" s="108"/>
    </row>
    <row r="38" ht="32.9" customHeight="true" spans="1:23">
      <c r="A38" s="14" t="s">
        <v>256</v>
      </c>
      <c r="B38" s="107" t="s">
        <v>257</v>
      </c>
      <c r="C38" s="14" t="s">
        <v>255</v>
      </c>
      <c r="D38" s="14" t="s">
        <v>45</v>
      </c>
      <c r="E38" s="14" t="s">
        <v>67</v>
      </c>
      <c r="F38" s="14" t="s">
        <v>68</v>
      </c>
      <c r="G38" s="14" t="s">
        <v>258</v>
      </c>
      <c r="H38" s="14" t="s">
        <v>259</v>
      </c>
      <c r="I38" s="108">
        <v>234900</v>
      </c>
      <c r="J38" s="108">
        <v>234900</v>
      </c>
      <c r="K38" s="108">
        <v>234900</v>
      </c>
      <c r="L38" s="108"/>
      <c r="M38" s="108"/>
      <c r="N38" s="108"/>
      <c r="O38" s="108"/>
      <c r="P38" s="108"/>
      <c r="Q38" s="108"/>
      <c r="R38" s="108"/>
      <c r="S38" s="108"/>
      <c r="T38" s="108"/>
      <c r="U38" s="85"/>
      <c r="V38" s="108"/>
      <c r="W38" s="108"/>
    </row>
    <row r="39" ht="32.9" customHeight="true" spans="1:23">
      <c r="A39" s="14"/>
      <c r="B39" s="14"/>
      <c r="C39" s="14" t="s">
        <v>260</v>
      </c>
      <c r="D39" s="14"/>
      <c r="E39" s="14"/>
      <c r="F39" s="14"/>
      <c r="G39" s="14"/>
      <c r="H39" s="14"/>
      <c r="I39" s="108">
        <v>373889.55</v>
      </c>
      <c r="J39" s="108"/>
      <c r="K39" s="108"/>
      <c r="L39" s="108"/>
      <c r="M39" s="108"/>
      <c r="N39" s="108">
        <v>373889.55</v>
      </c>
      <c r="O39" s="108"/>
      <c r="P39" s="108"/>
      <c r="Q39" s="108"/>
      <c r="R39" s="108"/>
      <c r="S39" s="108"/>
      <c r="T39" s="108"/>
      <c r="U39" s="85"/>
      <c r="V39" s="108"/>
      <c r="W39" s="108"/>
    </row>
    <row r="40" ht="32.9" customHeight="true" spans="1:23">
      <c r="A40" s="14" t="s">
        <v>236</v>
      </c>
      <c r="B40" s="107" t="s">
        <v>261</v>
      </c>
      <c r="C40" s="14" t="s">
        <v>260</v>
      </c>
      <c r="D40" s="14" t="s">
        <v>45</v>
      </c>
      <c r="E40" s="14" t="s">
        <v>73</v>
      </c>
      <c r="F40" s="14" t="s">
        <v>74</v>
      </c>
      <c r="G40" s="14" t="s">
        <v>233</v>
      </c>
      <c r="H40" s="14" t="s">
        <v>234</v>
      </c>
      <c r="I40" s="108">
        <v>198000</v>
      </c>
      <c r="J40" s="108"/>
      <c r="K40" s="108"/>
      <c r="L40" s="108"/>
      <c r="M40" s="108"/>
      <c r="N40" s="108">
        <v>198000</v>
      </c>
      <c r="O40" s="108"/>
      <c r="P40" s="108"/>
      <c r="Q40" s="108"/>
      <c r="R40" s="108"/>
      <c r="S40" s="108"/>
      <c r="T40" s="108"/>
      <c r="U40" s="85"/>
      <c r="V40" s="108"/>
      <c r="W40" s="108"/>
    </row>
    <row r="41" ht="32.9" customHeight="true" spans="1:23">
      <c r="A41" s="14" t="s">
        <v>236</v>
      </c>
      <c r="B41" s="107" t="s">
        <v>261</v>
      </c>
      <c r="C41" s="14" t="s">
        <v>260</v>
      </c>
      <c r="D41" s="14" t="s">
        <v>45</v>
      </c>
      <c r="E41" s="14" t="s">
        <v>73</v>
      </c>
      <c r="F41" s="14" t="s">
        <v>74</v>
      </c>
      <c r="G41" s="14" t="s">
        <v>202</v>
      </c>
      <c r="H41" s="14" t="s">
        <v>203</v>
      </c>
      <c r="I41" s="108">
        <v>86390</v>
      </c>
      <c r="J41" s="108"/>
      <c r="K41" s="108"/>
      <c r="L41" s="108"/>
      <c r="M41" s="108"/>
      <c r="N41" s="108">
        <v>86390</v>
      </c>
      <c r="O41" s="108"/>
      <c r="P41" s="108"/>
      <c r="Q41" s="108"/>
      <c r="R41" s="108"/>
      <c r="S41" s="108"/>
      <c r="T41" s="108"/>
      <c r="U41" s="85"/>
      <c r="V41" s="108"/>
      <c r="W41" s="108"/>
    </row>
    <row r="42" ht="32.9" customHeight="true" spans="1:23">
      <c r="A42" s="14" t="s">
        <v>236</v>
      </c>
      <c r="B42" s="107" t="s">
        <v>261</v>
      </c>
      <c r="C42" s="14" t="s">
        <v>260</v>
      </c>
      <c r="D42" s="14" t="s">
        <v>45</v>
      </c>
      <c r="E42" s="14" t="s">
        <v>73</v>
      </c>
      <c r="F42" s="14" t="s">
        <v>74</v>
      </c>
      <c r="G42" s="14" t="s">
        <v>262</v>
      </c>
      <c r="H42" s="14" t="s">
        <v>263</v>
      </c>
      <c r="I42" s="108">
        <v>47351.55</v>
      </c>
      <c r="J42" s="108"/>
      <c r="K42" s="108"/>
      <c r="L42" s="108"/>
      <c r="M42" s="108"/>
      <c r="N42" s="108">
        <v>47351.55</v>
      </c>
      <c r="O42" s="108"/>
      <c r="P42" s="108"/>
      <c r="Q42" s="108"/>
      <c r="R42" s="108"/>
      <c r="S42" s="108"/>
      <c r="T42" s="108"/>
      <c r="U42" s="85"/>
      <c r="V42" s="108"/>
      <c r="W42" s="108"/>
    </row>
    <row r="43" ht="32.9" customHeight="true" spans="1:23">
      <c r="A43" s="14" t="s">
        <v>236</v>
      </c>
      <c r="B43" s="107" t="s">
        <v>261</v>
      </c>
      <c r="C43" s="14" t="s">
        <v>260</v>
      </c>
      <c r="D43" s="14" t="s">
        <v>45</v>
      </c>
      <c r="E43" s="14" t="s">
        <v>73</v>
      </c>
      <c r="F43" s="14" t="s">
        <v>74</v>
      </c>
      <c r="G43" s="14" t="s">
        <v>238</v>
      </c>
      <c r="H43" s="14" t="s">
        <v>239</v>
      </c>
      <c r="I43" s="108">
        <v>700</v>
      </c>
      <c r="J43" s="108"/>
      <c r="K43" s="108"/>
      <c r="L43" s="108"/>
      <c r="M43" s="108"/>
      <c r="N43" s="108">
        <v>700</v>
      </c>
      <c r="O43" s="108"/>
      <c r="P43" s="108"/>
      <c r="Q43" s="108"/>
      <c r="R43" s="108"/>
      <c r="S43" s="108"/>
      <c r="T43" s="108"/>
      <c r="U43" s="85"/>
      <c r="V43" s="108"/>
      <c r="W43" s="108"/>
    </row>
    <row r="44" ht="32.9" customHeight="true" spans="1:23">
      <c r="A44" s="14" t="s">
        <v>236</v>
      </c>
      <c r="B44" s="107" t="s">
        <v>261</v>
      </c>
      <c r="C44" s="14" t="s">
        <v>260</v>
      </c>
      <c r="D44" s="14" t="s">
        <v>45</v>
      </c>
      <c r="E44" s="14" t="s">
        <v>73</v>
      </c>
      <c r="F44" s="14" t="s">
        <v>74</v>
      </c>
      <c r="G44" s="14" t="s">
        <v>208</v>
      </c>
      <c r="H44" s="14" t="s">
        <v>209</v>
      </c>
      <c r="I44" s="108">
        <v>29500</v>
      </c>
      <c r="J44" s="108"/>
      <c r="K44" s="108"/>
      <c r="L44" s="108"/>
      <c r="M44" s="108"/>
      <c r="N44" s="108">
        <v>29500</v>
      </c>
      <c r="O44" s="108"/>
      <c r="P44" s="108"/>
      <c r="Q44" s="108"/>
      <c r="R44" s="108"/>
      <c r="S44" s="108"/>
      <c r="T44" s="108"/>
      <c r="U44" s="85"/>
      <c r="V44" s="108"/>
      <c r="W44" s="108"/>
    </row>
    <row r="45" ht="32.9" customHeight="true" spans="1:23">
      <c r="A45" s="14" t="s">
        <v>236</v>
      </c>
      <c r="B45" s="107" t="s">
        <v>261</v>
      </c>
      <c r="C45" s="14" t="s">
        <v>260</v>
      </c>
      <c r="D45" s="14" t="s">
        <v>45</v>
      </c>
      <c r="E45" s="14" t="s">
        <v>73</v>
      </c>
      <c r="F45" s="14" t="s">
        <v>74</v>
      </c>
      <c r="G45" s="14" t="s">
        <v>210</v>
      </c>
      <c r="H45" s="14" t="s">
        <v>211</v>
      </c>
      <c r="I45" s="108">
        <v>11948</v>
      </c>
      <c r="J45" s="108"/>
      <c r="K45" s="108"/>
      <c r="L45" s="108"/>
      <c r="M45" s="108"/>
      <c r="N45" s="108">
        <v>11948</v>
      </c>
      <c r="O45" s="108"/>
      <c r="P45" s="108"/>
      <c r="Q45" s="108"/>
      <c r="R45" s="108"/>
      <c r="S45" s="108"/>
      <c r="T45" s="108"/>
      <c r="U45" s="85"/>
      <c r="V45" s="108"/>
      <c r="W45" s="108"/>
    </row>
    <row r="46" ht="32.9" customHeight="true" spans="1:23">
      <c r="A46" s="14"/>
      <c r="B46" s="14"/>
      <c r="C46" s="14" t="s">
        <v>264</v>
      </c>
      <c r="D46" s="14"/>
      <c r="E46" s="14"/>
      <c r="F46" s="14"/>
      <c r="G46" s="14"/>
      <c r="H46" s="14"/>
      <c r="I46" s="108">
        <v>91300</v>
      </c>
      <c r="J46" s="108">
        <v>53800</v>
      </c>
      <c r="K46" s="108">
        <v>53800</v>
      </c>
      <c r="L46" s="108"/>
      <c r="M46" s="108"/>
      <c r="N46" s="108">
        <v>37500</v>
      </c>
      <c r="O46" s="108"/>
      <c r="P46" s="108"/>
      <c r="Q46" s="108"/>
      <c r="R46" s="108"/>
      <c r="S46" s="108"/>
      <c r="T46" s="108"/>
      <c r="U46" s="85"/>
      <c r="V46" s="108"/>
      <c r="W46" s="108"/>
    </row>
    <row r="47" ht="32.9" customHeight="true" spans="1:23">
      <c r="A47" s="14" t="s">
        <v>265</v>
      </c>
      <c r="B47" s="107" t="s">
        <v>266</v>
      </c>
      <c r="C47" s="14" t="s">
        <v>264</v>
      </c>
      <c r="D47" s="14" t="s">
        <v>45</v>
      </c>
      <c r="E47" s="14" t="s">
        <v>67</v>
      </c>
      <c r="F47" s="14" t="s">
        <v>68</v>
      </c>
      <c r="G47" s="14" t="s">
        <v>192</v>
      </c>
      <c r="H47" s="14" t="s">
        <v>193</v>
      </c>
      <c r="I47" s="108">
        <v>91300</v>
      </c>
      <c r="J47" s="108">
        <v>53800</v>
      </c>
      <c r="K47" s="108">
        <v>53800</v>
      </c>
      <c r="L47" s="108"/>
      <c r="M47" s="108"/>
      <c r="N47" s="108">
        <v>37500</v>
      </c>
      <c r="O47" s="108"/>
      <c r="P47" s="108"/>
      <c r="Q47" s="108"/>
      <c r="R47" s="108"/>
      <c r="S47" s="108"/>
      <c r="T47" s="108"/>
      <c r="U47" s="85"/>
      <c r="V47" s="108"/>
      <c r="W47" s="108"/>
    </row>
    <row r="48" ht="18.75" customHeight="true" spans="1:23">
      <c r="A48" s="29" t="s">
        <v>106</v>
      </c>
      <c r="B48" s="30"/>
      <c r="C48" s="30"/>
      <c r="D48" s="30"/>
      <c r="E48" s="30"/>
      <c r="F48" s="30"/>
      <c r="G48" s="30"/>
      <c r="H48" s="32"/>
      <c r="I48" s="108">
        <v>4791989.55</v>
      </c>
      <c r="J48" s="108">
        <v>4231600</v>
      </c>
      <c r="K48" s="108">
        <v>3781600</v>
      </c>
      <c r="L48" s="108"/>
      <c r="M48" s="108"/>
      <c r="N48" s="108">
        <v>560389.55</v>
      </c>
      <c r="O48" s="108"/>
      <c r="P48" s="108"/>
      <c r="Q48" s="108"/>
      <c r="R48" s="108"/>
      <c r="S48" s="108"/>
      <c r="T48" s="108"/>
      <c r="U48" s="85"/>
      <c r="V48" s="108"/>
      <c r="W48" s="108"/>
    </row>
  </sheetData>
  <mergeCells count="28">
    <mergeCell ref="A2:W2"/>
    <mergeCell ref="A3:I3"/>
    <mergeCell ref="J4:M4"/>
    <mergeCell ref="N4:P4"/>
    <mergeCell ref="R4:W4"/>
    <mergeCell ref="J5:K5"/>
    <mergeCell ref="A48:H48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rintOptions horizontalCentered="true"/>
  <pageMargins left="0" right="0" top="1" bottom="1" header="0.511805555555556" footer="0.511805555555556"/>
  <pageSetup paperSize="9" scale="30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J57"/>
  <sheetViews>
    <sheetView showZeros="0" topLeftCell="A15" workbookViewId="0">
      <selection activeCell="B39" sqref="B39:B42"/>
    </sheetView>
  </sheetViews>
  <sheetFormatPr defaultColWidth="9.14285714285714" defaultRowHeight="12" customHeight="true"/>
  <cols>
    <col min="1" max="1" width="31.3904761904762" customWidth="true"/>
    <col min="2" max="2" width="33" customWidth="true"/>
    <col min="3" max="3" width="17.1714285714286" customWidth="true"/>
    <col min="4" max="4" width="21.0285714285714" customWidth="true"/>
    <col min="5" max="5" width="23.5714285714286" customWidth="true"/>
    <col min="6" max="6" width="11.2857142857143" customWidth="true"/>
    <col min="7" max="7" width="10.3142857142857" customWidth="true"/>
    <col min="8" max="8" width="9.31428571428571" customWidth="true"/>
    <col min="9" max="9" width="13.4190476190476" customWidth="true"/>
    <col min="10" max="10" width="40.5333333333333" customWidth="true"/>
  </cols>
  <sheetData>
    <row r="1" customHeight="true" spans="10:10">
      <c r="J1" s="53" t="s">
        <v>267</v>
      </c>
    </row>
    <row r="2" ht="28.5" customHeight="true" spans="1:10">
      <c r="A2" s="44" t="s">
        <v>268</v>
      </c>
      <c r="B2" s="27"/>
      <c r="C2" s="27"/>
      <c r="D2" s="27"/>
      <c r="E2" s="27"/>
      <c r="F2" s="49"/>
      <c r="G2" s="27"/>
      <c r="H2" s="49"/>
      <c r="I2" s="49"/>
      <c r="J2" s="27"/>
    </row>
    <row r="3" ht="15" customHeight="true" spans="1:1">
      <c r="A3" s="3" t="str">
        <f>"单位名称："&amp;"云南省文史研究馆"</f>
        <v>单位名称：云南省文史研究馆</v>
      </c>
    </row>
    <row r="4" ht="14.25" customHeight="true" spans="1:10">
      <c r="A4" s="45" t="s">
        <v>269</v>
      </c>
      <c r="B4" s="45" t="s">
        <v>270</v>
      </c>
      <c r="C4" s="45" t="s">
        <v>271</v>
      </c>
      <c r="D4" s="45" t="s">
        <v>272</v>
      </c>
      <c r="E4" s="45" t="s">
        <v>273</v>
      </c>
      <c r="F4" s="50" t="s">
        <v>274</v>
      </c>
      <c r="G4" s="45" t="s">
        <v>275</v>
      </c>
      <c r="H4" s="50" t="s">
        <v>276</v>
      </c>
      <c r="I4" s="50" t="s">
        <v>277</v>
      </c>
      <c r="J4" s="45" t="s">
        <v>278</v>
      </c>
    </row>
    <row r="5" ht="14.25" customHeight="true" spans="1:10">
      <c r="A5" s="45">
        <v>1</v>
      </c>
      <c r="B5" s="45">
        <v>2</v>
      </c>
      <c r="C5" s="45">
        <v>3</v>
      </c>
      <c r="D5" s="45">
        <v>4</v>
      </c>
      <c r="E5" s="45">
        <v>5</v>
      </c>
      <c r="F5" s="50">
        <v>6</v>
      </c>
      <c r="G5" s="45">
        <v>7</v>
      </c>
      <c r="H5" s="50">
        <v>8</v>
      </c>
      <c r="I5" s="50">
        <v>9</v>
      </c>
      <c r="J5" s="45">
        <v>10</v>
      </c>
    </row>
    <row r="6" ht="17.3" customHeight="true" spans="1:10">
      <c r="A6" s="46" t="s">
        <v>45</v>
      </c>
      <c r="B6" s="47"/>
      <c r="C6" s="47"/>
      <c r="D6" s="47"/>
      <c r="E6" s="51"/>
      <c r="F6" s="52"/>
      <c r="G6" s="51"/>
      <c r="H6" s="52"/>
      <c r="I6" s="52"/>
      <c r="J6" s="51"/>
    </row>
    <row r="7" ht="47.3" customHeight="true" spans="1:10">
      <c r="A7" s="106" t="s">
        <v>235</v>
      </c>
      <c r="B7" s="48" t="s">
        <v>279</v>
      </c>
      <c r="C7" s="48" t="s">
        <v>280</v>
      </c>
      <c r="D7" s="48" t="s">
        <v>281</v>
      </c>
      <c r="E7" s="46" t="s">
        <v>282</v>
      </c>
      <c r="F7" s="48" t="s">
        <v>283</v>
      </c>
      <c r="G7" s="46" t="s">
        <v>125</v>
      </c>
      <c r="H7" s="48" t="s">
        <v>284</v>
      </c>
      <c r="I7" s="48" t="s">
        <v>285</v>
      </c>
      <c r="J7" s="54" t="s">
        <v>286</v>
      </c>
    </row>
    <row r="8" ht="47.3" customHeight="true" spans="1:10">
      <c r="A8" s="106" t="s">
        <v>235</v>
      </c>
      <c r="B8" s="48" t="s">
        <v>279</v>
      </c>
      <c r="C8" s="48" t="s">
        <v>280</v>
      </c>
      <c r="D8" s="48" t="s">
        <v>281</v>
      </c>
      <c r="E8" s="46" t="s">
        <v>287</v>
      </c>
      <c r="F8" s="48" t="s">
        <v>283</v>
      </c>
      <c r="G8" s="46" t="s">
        <v>125</v>
      </c>
      <c r="H8" s="48" t="s">
        <v>288</v>
      </c>
      <c r="I8" s="48" t="s">
        <v>285</v>
      </c>
      <c r="J8" s="54" t="s">
        <v>289</v>
      </c>
    </row>
    <row r="9" ht="47.3" customHeight="true" spans="1:10">
      <c r="A9" s="106" t="s">
        <v>235</v>
      </c>
      <c r="B9" s="48" t="s">
        <v>279</v>
      </c>
      <c r="C9" s="48" t="s">
        <v>280</v>
      </c>
      <c r="D9" s="48" t="s">
        <v>281</v>
      </c>
      <c r="E9" s="46" t="s">
        <v>290</v>
      </c>
      <c r="F9" s="48" t="s">
        <v>283</v>
      </c>
      <c r="G9" s="46" t="s">
        <v>125</v>
      </c>
      <c r="H9" s="48" t="s">
        <v>291</v>
      </c>
      <c r="I9" s="48" t="s">
        <v>285</v>
      </c>
      <c r="J9" s="54" t="s">
        <v>292</v>
      </c>
    </row>
    <row r="10" ht="47.3" customHeight="true" spans="1:10">
      <c r="A10" s="106" t="s">
        <v>235</v>
      </c>
      <c r="B10" s="48" t="s">
        <v>279</v>
      </c>
      <c r="C10" s="48" t="s">
        <v>280</v>
      </c>
      <c r="D10" s="48" t="s">
        <v>281</v>
      </c>
      <c r="E10" s="46" t="s">
        <v>293</v>
      </c>
      <c r="F10" s="48" t="s">
        <v>283</v>
      </c>
      <c r="G10" s="46" t="s">
        <v>127</v>
      </c>
      <c r="H10" s="48" t="s">
        <v>294</v>
      </c>
      <c r="I10" s="48" t="s">
        <v>285</v>
      </c>
      <c r="J10" s="54" t="s">
        <v>295</v>
      </c>
    </row>
    <row r="11" ht="47.3" customHeight="true" spans="1:10">
      <c r="A11" s="106" t="s">
        <v>235</v>
      </c>
      <c r="B11" s="48" t="s">
        <v>279</v>
      </c>
      <c r="C11" s="48" t="s">
        <v>280</v>
      </c>
      <c r="D11" s="48" t="s">
        <v>281</v>
      </c>
      <c r="E11" s="46" t="s">
        <v>296</v>
      </c>
      <c r="F11" s="48" t="s">
        <v>283</v>
      </c>
      <c r="G11" s="46" t="s">
        <v>297</v>
      </c>
      <c r="H11" s="48" t="s">
        <v>298</v>
      </c>
      <c r="I11" s="48" t="s">
        <v>285</v>
      </c>
      <c r="J11" s="54" t="s">
        <v>299</v>
      </c>
    </row>
    <row r="12" ht="47.3" customHeight="true" spans="1:10">
      <c r="A12" s="106" t="s">
        <v>235</v>
      </c>
      <c r="B12" s="48" t="s">
        <v>279</v>
      </c>
      <c r="C12" s="48" t="s">
        <v>280</v>
      </c>
      <c r="D12" s="48" t="s">
        <v>281</v>
      </c>
      <c r="E12" s="46" t="s">
        <v>300</v>
      </c>
      <c r="F12" s="48" t="s">
        <v>283</v>
      </c>
      <c r="G12" s="46" t="s">
        <v>127</v>
      </c>
      <c r="H12" s="48" t="s">
        <v>301</v>
      </c>
      <c r="I12" s="48" t="s">
        <v>285</v>
      </c>
      <c r="J12" s="54" t="s">
        <v>302</v>
      </c>
    </row>
    <row r="13" ht="47.3" customHeight="true" spans="1:10">
      <c r="A13" s="106" t="s">
        <v>235</v>
      </c>
      <c r="B13" s="48" t="s">
        <v>279</v>
      </c>
      <c r="C13" s="48" t="s">
        <v>280</v>
      </c>
      <c r="D13" s="48" t="s">
        <v>281</v>
      </c>
      <c r="E13" s="46" t="s">
        <v>303</v>
      </c>
      <c r="F13" s="48" t="s">
        <v>304</v>
      </c>
      <c r="G13" s="46" t="s">
        <v>124</v>
      </c>
      <c r="H13" s="48" t="s">
        <v>288</v>
      </c>
      <c r="I13" s="48" t="s">
        <v>285</v>
      </c>
      <c r="J13" s="54" t="s">
        <v>303</v>
      </c>
    </row>
    <row r="14" ht="47.3" customHeight="true" spans="1:10">
      <c r="A14" s="106" t="s">
        <v>235</v>
      </c>
      <c r="B14" s="48" t="s">
        <v>279</v>
      </c>
      <c r="C14" s="48" t="s">
        <v>280</v>
      </c>
      <c r="D14" s="48" t="s">
        <v>281</v>
      </c>
      <c r="E14" s="46" t="s">
        <v>305</v>
      </c>
      <c r="F14" s="48" t="s">
        <v>283</v>
      </c>
      <c r="G14" s="46" t="s">
        <v>306</v>
      </c>
      <c r="H14" s="48" t="s">
        <v>307</v>
      </c>
      <c r="I14" s="48" t="s">
        <v>285</v>
      </c>
      <c r="J14" s="54" t="s">
        <v>308</v>
      </c>
    </row>
    <row r="15" ht="47.3" customHeight="true" spans="1:10">
      <c r="A15" s="106" t="s">
        <v>235</v>
      </c>
      <c r="B15" s="48" t="s">
        <v>279</v>
      </c>
      <c r="C15" s="48" t="s">
        <v>280</v>
      </c>
      <c r="D15" s="48" t="s">
        <v>309</v>
      </c>
      <c r="E15" s="46" t="s">
        <v>310</v>
      </c>
      <c r="F15" s="48" t="s">
        <v>311</v>
      </c>
      <c r="G15" s="46" t="s">
        <v>125</v>
      </c>
      <c r="H15" s="48" t="s">
        <v>312</v>
      </c>
      <c r="I15" s="48" t="s">
        <v>285</v>
      </c>
      <c r="J15" s="54" t="s">
        <v>313</v>
      </c>
    </row>
    <row r="16" ht="47.3" customHeight="true" spans="1:10">
      <c r="A16" s="106" t="s">
        <v>235</v>
      </c>
      <c r="B16" s="48" t="s">
        <v>279</v>
      </c>
      <c r="C16" s="48" t="s">
        <v>314</v>
      </c>
      <c r="D16" s="48" t="s">
        <v>315</v>
      </c>
      <c r="E16" s="46" t="s">
        <v>316</v>
      </c>
      <c r="F16" s="48" t="s">
        <v>283</v>
      </c>
      <c r="G16" s="46" t="s">
        <v>317</v>
      </c>
      <c r="H16" s="48" t="s">
        <v>298</v>
      </c>
      <c r="I16" s="48" t="s">
        <v>285</v>
      </c>
      <c r="J16" s="54" t="s">
        <v>318</v>
      </c>
    </row>
    <row r="17" ht="47.3" customHeight="true" spans="1:10">
      <c r="A17" s="106" t="s">
        <v>235</v>
      </c>
      <c r="B17" s="48" t="s">
        <v>279</v>
      </c>
      <c r="C17" s="48" t="s">
        <v>314</v>
      </c>
      <c r="D17" s="48" t="s">
        <v>315</v>
      </c>
      <c r="E17" s="46" t="s">
        <v>319</v>
      </c>
      <c r="F17" s="48" t="s">
        <v>283</v>
      </c>
      <c r="G17" s="46" t="s">
        <v>320</v>
      </c>
      <c r="H17" s="48" t="s">
        <v>298</v>
      </c>
      <c r="I17" s="48" t="s">
        <v>285</v>
      </c>
      <c r="J17" s="54" t="s">
        <v>319</v>
      </c>
    </row>
    <row r="18" ht="47.3" customHeight="true" spans="1:10">
      <c r="A18" s="106" t="s">
        <v>235</v>
      </c>
      <c r="B18" s="48" t="s">
        <v>279</v>
      </c>
      <c r="C18" s="48" t="s">
        <v>314</v>
      </c>
      <c r="D18" s="48" t="s">
        <v>315</v>
      </c>
      <c r="E18" s="46" t="s">
        <v>321</v>
      </c>
      <c r="F18" s="48" t="s">
        <v>283</v>
      </c>
      <c r="G18" s="46" t="s">
        <v>322</v>
      </c>
      <c r="H18" s="48" t="s">
        <v>298</v>
      </c>
      <c r="I18" s="48" t="s">
        <v>285</v>
      </c>
      <c r="J18" s="54" t="s">
        <v>323</v>
      </c>
    </row>
    <row r="19" ht="47.3" customHeight="true" spans="1:10">
      <c r="A19" s="106" t="s">
        <v>235</v>
      </c>
      <c r="B19" s="48" t="s">
        <v>279</v>
      </c>
      <c r="C19" s="48" t="s">
        <v>324</v>
      </c>
      <c r="D19" s="48" t="s">
        <v>325</v>
      </c>
      <c r="E19" s="46" t="s">
        <v>326</v>
      </c>
      <c r="F19" s="48" t="s">
        <v>283</v>
      </c>
      <c r="G19" s="46" t="s">
        <v>327</v>
      </c>
      <c r="H19" s="48" t="s">
        <v>328</v>
      </c>
      <c r="I19" s="48" t="s">
        <v>285</v>
      </c>
      <c r="J19" s="54" t="s">
        <v>329</v>
      </c>
    </row>
    <row r="20" ht="47.3" customHeight="true" spans="1:10">
      <c r="A20" s="106" t="s">
        <v>235</v>
      </c>
      <c r="B20" s="48" t="s">
        <v>279</v>
      </c>
      <c r="C20" s="48" t="s">
        <v>324</v>
      </c>
      <c r="D20" s="48" t="s">
        <v>325</v>
      </c>
      <c r="E20" s="46" t="s">
        <v>330</v>
      </c>
      <c r="F20" s="48" t="s">
        <v>283</v>
      </c>
      <c r="G20" s="46" t="s">
        <v>327</v>
      </c>
      <c r="H20" s="48" t="s">
        <v>328</v>
      </c>
      <c r="I20" s="48" t="s">
        <v>285</v>
      </c>
      <c r="J20" s="54" t="s">
        <v>331</v>
      </c>
    </row>
    <row r="21" ht="47.3" customHeight="true" spans="1:10">
      <c r="A21" s="106" t="s">
        <v>251</v>
      </c>
      <c r="B21" s="48" t="s">
        <v>332</v>
      </c>
      <c r="C21" s="48" t="s">
        <v>280</v>
      </c>
      <c r="D21" s="48" t="s">
        <v>281</v>
      </c>
      <c r="E21" s="46" t="s">
        <v>333</v>
      </c>
      <c r="F21" s="48" t="s">
        <v>283</v>
      </c>
      <c r="G21" s="46" t="s">
        <v>124</v>
      </c>
      <c r="H21" s="48" t="s">
        <v>288</v>
      </c>
      <c r="I21" s="48" t="s">
        <v>285</v>
      </c>
      <c r="J21" s="54" t="s">
        <v>334</v>
      </c>
    </row>
    <row r="22" ht="47.3" customHeight="true" spans="1:10">
      <c r="A22" s="106" t="s">
        <v>251</v>
      </c>
      <c r="B22" s="48" t="s">
        <v>332</v>
      </c>
      <c r="C22" s="48" t="s">
        <v>280</v>
      </c>
      <c r="D22" s="48" t="s">
        <v>281</v>
      </c>
      <c r="E22" s="46" t="s">
        <v>335</v>
      </c>
      <c r="F22" s="48" t="s">
        <v>304</v>
      </c>
      <c r="G22" s="46" t="s">
        <v>336</v>
      </c>
      <c r="H22" s="48" t="s">
        <v>288</v>
      </c>
      <c r="I22" s="48" t="s">
        <v>285</v>
      </c>
      <c r="J22" s="54" t="s">
        <v>337</v>
      </c>
    </row>
    <row r="23" ht="47.3" customHeight="true" spans="1:10">
      <c r="A23" s="106" t="s">
        <v>251</v>
      </c>
      <c r="B23" s="48" t="s">
        <v>332</v>
      </c>
      <c r="C23" s="48" t="s">
        <v>280</v>
      </c>
      <c r="D23" s="48" t="s">
        <v>281</v>
      </c>
      <c r="E23" s="46" t="s">
        <v>338</v>
      </c>
      <c r="F23" s="48" t="s">
        <v>283</v>
      </c>
      <c r="G23" s="46" t="s">
        <v>125</v>
      </c>
      <c r="H23" s="48" t="s">
        <v>284</v>
      </c>
      <c r="I23" s="48" t="s">
        <v>285</v>
      </c>
      <c r="J23" s="54" t="s">
        <v>339</v>
      </c>
    </row>
    <row r="24" ht="47.3" customHeight="true" spans="1:10">
      <c r="A24" s="106" t="s">
        <v>251</v>
      </c>
      <c r="B24" s="48" t="s">
        <v>332</v>
      </c>
      <c r="C24" s="48" t="s">
        <v>280</v>
      </c>
      <c r="D24" s="48" t="s">
        <v>281</v>
      </c>
      <c r="E24" s="46" t="s">
        <v>340</v>
      </c>
      <c r="F24" s="48" t="s">
        <v>304</v>
      </c>
      <c r="G24" s="46" t="s">
        <v>341</v>
      </c>
      <c r="H24" s="48" t="s">
        <v>288</v>
      </c>
      <c r="I24" s="48" t="s">
        <v>285</v>
      </c>
      <c r="J24" s="54" t="s">
        <v>342</v>
      </c>
    </row>
    <row r="25" ht="47.3" customHeight="true" spans="1:10">
      <c r="A25" s="106" t="s">
        <v>251</v>
      </c>
      <c r="B25" s="48" t="s">
        <v>332</v>
      </c>
      <c r="C25" s="48" t="s">
        <v>280</v>
      </c>
      <c r="D25" s="48" t="s">
        <v>281</v>
      </c>
      <c r="E25" s="46" t="s">
        <v>343</v>
      </c>
      <c r="F25" s="48" t="s">
        <v>283</v>
      </c>
      <c r="G25" s="46" t="s">
        <v>336</v>
      </c>
      <c r="H25" s="48" t="s">
        <v>288</v>
      </c>
      <c r="I25" s="48" t="s">
        <v>285</v>
      </c>
      <c r="J25" s="54" t="s">
        <v>344</v>
      </c>
    </row>
    <row r="26" ht="47.3" customHeight="true" spans="1:10">
      <c r="A26" s="106" t="s">
        <v>251</v>
      </c>
      <c r="B26" s="48" t="s">
        <v>332</v>
      </c>
      <c r="C26" s="48" t="s">
        <v>280</v>
      </c>
      <c r="D26" s="48" t="s">
        <v>281</v>
      </c>
      <c r="E26" s="46" t="s">
        <v>345</v>
      </c>
      <c r="F26" s="48" t="s">
        <v>283</v>
      </c>
      <c r="G26" s="46" t="s">
        <v>336</v>
      </c>
      <c r="H26" s="48" t="s">
        <v>346</v>
      </c>
      <c r="I26" s="48" t="s">
        <v>285</v>
      </c>
      <c r="J26" s="54" t="s">
        <v>347</v>
      </c>
    </row>
    <row r="27" ht="47.3" customHeight="true" spans="1:10">
      <c r="A27" s="106" t="s">
        <v>251</v>
      </c>
      <c r="B27" s="48" t="s">
        <v>332</v>
      </c>
      <c r="C27" s="48" t="s">
        <v>280</v>
      </c>
      <c r="D27" s="48" t="s">
        <v>348</v>
      </c>
      <c r="E27" s="46" t="s">
        <v>349</v>
      </c>
      <c r="F27" s="48" t="s">
        <v>304</v>
      </c>
      <c r="G27" s="46" t="s">
        <v>350</v>
      </c>
      <c r="H27" s="48"/>
      <c r="I27" s="48" t="s">
        <v>351</v>
      </c>
      <c r="J27" s="54" t="s">
        <v>352</v>
      </c>
    </row>
    <row r="28" ht="47.3" customHeight="true" spans="1:10">
      <c r="A28" s="106" t="s">
        <v>251</v>
      </c>
      <c r="B28" s="48" t="s">
        <v>332</v>
      </c>
      <c r="C28" s="48" t="s">
        <v>280</v>
      </c>
      <c r="D28" s="48" t="s">
        <v>348</v>
      </c>
      <c r="E28" s="46" t="s">
        <v>353</v>
      </c>
      <c r="F28" s="48" t="s">
        <v>311</v>
      </c>
      <c r="G28" s="46" t="s">
        <v>354</v>
      </c>
      <c r="H28" s="48" t="s">
        <v>328</v>
      </c>
      <c r="I28" s="48" t="s">
        <v>285</v>
      </c>
      <c r="J28" s="54" t="s">
        <v>355</v>
      </c>
    </row>
    <row r="29" ht="47.3" customHeight="true" spans="1:10">
      <c r="A29" s="106" t="s">
        <v>251</v>
      </c>
      <c r="B29" s="48" t="s">
        <v>332</v>
      </c>
      <c r="C29" s="48" t="s">
        <v>280</v>
      </c>
      <c r="D29" s="48" t="s">
        <v>309</v>
      </c>
      <c r="E29" s="46" t="s">
        <v>356</v>
      </c>
      <c r="F29" s="48" t="s">
        <v>304</v>
      </c>
      <c r="G29" s="46" t="s">
        <v>357</v>
      </c>
      <c r="H29" s="48"/>
      <c r="I29" s="48" t="s">
        <v>351</v>
      </c>
      <c r="J29" s="54" t="s">
        <v>358</v>
      </c>
    </row>
    <row r="30" ht="47.3" customHeight="true" spans="1:10">
      <c r="A30" s="106" t="s">
        <v>251</v>
      </c>
      <c r="B30" s="48" t="s">
        <v>332</v>
      </c>
      <c r="C30" s="48" t="s">
        <v>314</v>
      </c>
      <c r="D30" s="48" t="s">
        <v>315</v>
      </c>
      <c r="E30" s="46" t="s">
        <v>359</v>
      </c>
      <c r="F30" s="48" t="s">
        <v>283</v>
      </c>
      <c r="G30" s="46" t="s">
        <v>317</v>
      </c>
      <c r="H30" s="48" t="s">
        <v>360</v>
      </c>
      <c r="I30" s="48" t="s">
        <v>285</v>
      </c>
      <c r="J30" s="54" t="s">
        <v>361</v>
      </c>
    </row>
    <row r="31" ht="47.3" customHeight="true" spans="1:10">
      <c r="A31" s="106" t="s">
        <v>251</v>
      </c>
      <c r="B31" s="48" t="s">
        <v>332</v>
      </c>
      <c r="C31" s="48" t="s">
        <v>314</v>
      </c>
      <c r="D31" s="48" t="s">
        <v>315</v>
      </c>
      <c r="E31" s="46" t="s">
        <v>362</v>
      </c>
      <c r="F31" s="48" t="s">
        <v>283</v>
      </c>
      <c r="G31" s="46" t="s">
        <v>317</v>
      </c>
      <c r="H31" s="48" t="s">
        <v>360</v>
      </c>
      <c r="I31" s="48" t="s">
        <v>285</v>
      </c>
      <c r="J31" s="54" t="s">
        <v>361</v>
      </c>
    </row>
    <row r="32" ht="47.3" customHeight="true" spans="1:10">
      <c r="A32" s="106" t="s">
        <v>251</v>
      </c>
      <c r="B32" s="48" t="s">
        <v>332</v>
      </c>
      <c r="C32" s="48" t="s">
        <v>314</v>
      </c>
      <c r="D32" s="48" t="s">
        <v>315</v>
      </c>
      <c r="E32" s="46" t="s">
        <v>363</v>
      </c>
      <c r="F32" s="48" t="s">
        <v>283</v>
      </c>
      <c r="G32" s="46" t="s">
        <v>317</v>
      </c>
      <c r="H32" s="48" t="s">
        <v>364</v>
      </c>
      <c r="I32" s="48" t="s">
        <v>285</v>
      </c>
      <c r="J32" s="54" t="s">
        <v>365</v>
      </c>
    </row>
    <row r="33" ht="47.3" customHeight="true" spans="1:10">
      <c r="A33" s="106" t="s">
        <v>251</v>
      </c>
      <c r="B33" s="48" t="s">
        <v>332</v>
      </c>
      <c r="C33" s="48" t="s">
        <v>314</v>
      </c>
      <c r="D33" s="48" t="s">
        <v>315</v>
      </c>
      <c r="E33" s="46" t="s">
        <v>366</v>
      </c>
      <c r="F33" s="48" t="s">
        <v>283</v>
      </c>
      <c r="G33" s="46" t="s">
        <v>367</v>
      </c>
      <c r="H33" s="48" t="s">
        <v>364</v>
      </c>
      <c r="I33" s="48" t="s">
        <v>285</v>
      </c>
      <c r="J33" s="54" t="s">
        <v>368</v>
      </c>
    </row>
    <row r="34" ht="47.3" customHeight="true" spans="1:10">
      <c r="A34" s="106" t="s">
        <v>251</v>
      </c>
      <c r="B34" s="48" t="s">
        <v>332</v>
      </c>
      <c r="C34" s="48" t="s">
        <v>314</v>
      </c>
      <c r="D34" s="48" t="s">
        <v>315</v>
      </c>
      <c r="E34" s="46" t="s">
        <v>369</v>
      </c>
      <c r="F34" s="48" t="s">
        <v>283</v>
      </c>
      <c r="G34" s="46" t="s">
        <v>370</v>
      </c>
      <c r="H34" s="48" t="s">
        <v>364</v>
      </c>
      <c r="I34" s="48" t="s">
        <v>285</v>
      </c>
      <c r="J34" s="54" t="s">
        <v>371</v>
      </c>
    </row>
    <row r="35" ht="47.3" customHeight="true" spans="1:10">
      <c r="A35" s="106" t="s">
        <v>251</v>
      </c>
      <c r="B35" s="48" t="s">
        <v>332</v>
      </c>
      <c r="C35" s="48" t="s">
        <v>324</v>
      </c>
      <c r="D35" s="48" t="s">
        <v>325</v>
      </c>
      <c r="E35" s="46" t="s">
        <v>372</v>
      </c>
      <c r="F35" s="48" t="s">
        <v>283</v>
      </c>
      <c r="G35" s="46" t="s">
        <v>327</v>
      </c>
      <c r="H35" s="48" t="s">
        <v>328</v>
      </c>
      <c r="I35" s="48" t="s">
        <v>285</v>
      </c>
      <c r="J35" s="54" t="s">
        <v>373</v>
      </c>
    </row>
    <row r="36" ht="47.3" customHeight="true" spans="1:10">
      <c r="A36" s="106" t="s">
        <v>251</v>
      </c>
      <c r="B36" s="48" t="s">
        <v>332</v>
      </c>
      <c r="C36" s="48" t="s">
        <v>324</v>
      </c>
      <c r="D36" s="48" t="s">
        <v>325</v>
      </c>
      <c r="E36" s="46" t="s">
        <v>374</v>
      </c>
      <c r="F36" s="48" t="s">
        <v>283</v>
      </c>
      <c r="G36" s="46" t="s">
        <v>327</v>
      </c>
      <c r="H36" s="48" t="s">
        <v>328</v>
      </c>
      <c r="I36" s="48" t="s">
        <v>285</v>
      </c>
      <c r="J36" s="54" t="s">
        <v>375</v>
      </c>
    </row>
    <row r="37" ht="47.3" customHeight="true" spans="1:10">
      <c r="A37" s="106" t="s">
        <v>251</v>
      </c>
      <c r="B37" s="48" t="s">
        <v>332</v>
      </c>
      <c r="C37" s="48" t="s">
        <v>324</v>
      </c>
      <c r="D37" s="48" t="s">
        <v>325</v>
      </c>
      <c r="E37" s="46" t="s">
        <v>376</v>
      </c>
      <c r="F37" s="48" t="s">
        <v>283</v>
      </c>
      <c r="G37" s="46" t="s">
        <v>327</v>
      </c>
      <c r="H37" s="48" t="s">
        <v>328</v>
      </c>
      <c r="I37" s="48" t="s">
        <v>285</v>
      </c>
      <c r="J37" s="54" t="s">
        <v>376</v>
      </c>
    </row>
    <row r="38" ht="47.3" customHeight="true" spans="1:10">
      <c r="A38" s="106" t="s">
        <v>251</v>
      </c>
      <c r="B38" s="48" t="s">
        <v>332</v>
      </c>
      <c r="C38" s="48" t="s">
        <v>324</v>
      </c>
      <c r="D38" s="48" t="s">
        <v>325</v>
      </c>
      <c r="E38" s="46" t="s">
        <v>377</v>
      </c>
      <c r="F38" s="48" t="s">
        <v>283</v>
      </c>
      <c r="G38" s="46" t="s">
        <v>327</v>
      </c>
      <c r="H38" s="48" t="s">
        <v>328</v>
      </c>
      <c r="I38" s="48" t="s">
        <v>285</v>
      </c>
      <c r="J38" s="54" t="s">
        <v>377</v>
      </c>
    </row>
    <row r="39" ht="47.3" customHeight="true" spans="1:10">
      <c r="A39" s="106" t="s">
        <v>264</v>
      </c>
      <c r="B39" s="48" t="s">
        <v>378</v>
      </c>
      <c r="C39" s="48" t="s">
        <v>280</v>
      </c>
      <c r="D39" s="48" t="s">
        <v>281</v>
      </c>
      <c r="E39" s="46" t="s">
        <v>379</v>
      </c>
      <c r="F39" s="48" t="s">
        <v>304</v>
      </c>
      <c r="G39" s="46" t="s">
        <v>124</v>
      </c>
      <c r="H39" s="48" t="s">
        <v>288</v>
      </c>
      <c r="I39" s="48" t="s">
        <v>285</v>
      </c>
      <c r="J39" s="54" t="s">
        <v>380</v>
      </c>
    </row>
    <row r="40" ht="47.3" customHeight="true" spans="1:10">
      <c r="A40" s="106" t="s">
        <v>264</v>
      </c>
      <c r="B40" s="48" t="s">
        <v>378</v>
      </c>
      <c r="C40" s="48" t="s">
        <v>280</v>
      </c>
      <c r="D40" s="48" t="s">
        <v>348</v>
      </c>
      <c r="E40" s="46" t="s">
        <v>381</v>
      </c>
      <c r="F40" s="48" t="s">
        <v>304</v>
      </c>
      <c r="G40" s="46" t="s">
        <v>382</v>
      </c>
      <c r="H40" s="48"/>
      <c r="I40" s="48" t="s">
        <v>351</v>
      </c>
      <c r="J40" s="54" t="s">
        <v>383</v>
      </c>
    </row>
    <row r="41" ht="47.3" customHeight="true" spans="1:10">
      <c r="A41" s="106" t="s">
        <v>264</v>
      </c>
      <c r="B41" s="48" t="s">
        <v>378</v>
      </c>
      <c r="C41" s="48" t="s">
        <v>314</v>
      </c>
      <c r="D41" s="48" t="s">
        <v>384</v>
      </c>
      <c r="E41" s="46" t="s">
        <v>385</v>
      </c>
      <c r="F41" s="48" t="s">
        <v>283</v>
      </c>
      <c r="G41" s="46" t="s">
        <v>386</v>
      </c>
      <c r="H41" s="48" t="s">
        <v>288</v>
      </c>
      <c r="I41" s="48" t="s">
        <v>285</v>
      </c>
      <c r="J41" s="54" t="s">
        <v>387</v>
      </c>
    </row>
    <row r="42" ht="47.3" customHeight="true" spans="1:10">
      <c r="A42" s="106" t="s">
        <v>264</v>
      </c>
      <c r="B42" s="48" t="s">
        <v>378</v>
      </c>
      <c r="C42" s="48" t="s">
        <v>324</v>
      </c>
      <c r="D42" s="48" t="s">
        <v>325</v>
      </c>
      <c r="E42" s="46" t="s">
        <v>388</v>
      </c>
      <c r="F42" s="48" t="s">
        <v>283</v>
      </c>
      <c r="G42" s="46" t="s">
        <v>389</v>
      </c>
      <c r="H42" s="48" t="s">
        <v>328</v>
      </c>
      <c r="I42" s="48" t="s">
        <v>285</v>
      </c>
      <c r="J42" s="54" t="s">
        <v>390</v>
      </c>
    </row>
    <row r="43" ht="47.3" customHeight="true" spans="1:10">
      <c r="A43" s="106" t="s">
        <v>255</v>
      </c>
      <c r="B43" s="48" t="s">
        <v>391</v>
      </c>
      <c r="C43" s="48" t="s">
        <v>280</v>
      </c>
      <c r="D43" s="48" t="s">
        <v>281</v>
      </c>
      <c r="E43" s="46" t="s">
        <v>392</v>
      </c>
      <c r="F43" s="48" t="s">
        <v>283</v>
      </c>
      <c r="G43" s="46" t="s">
        <v>336</v>
      </c>
      <c r="H43" s="48" t="s">
        <v>393</v>
      </c>
      <c r="I43" s="48" t="s">
        <v>285</v>
      </c>
      <c r="J43" s="54" t="s">
        <v>394</v>
      </c>
    </row>
    <row r="44" ht="47.3" customHeight="true" spans="1:10">
      <c r="A44" s="106" t="s">
        <v>255</v>
      </c>
      <c r="B44" s="48" t="s">
        <v>391</v>
      </c>
      <c r="C44" s="48" t="s">
        <v>314</v>
      </c>
      <c r="D44" s="48" t="s">
        <v>315</v>
      </c>
      <c r="E44" s="46" t="s">
        <v>395</v>
      </c>
      <c r="F44" s="48" t="s">
        <v>283</v>
      </c>
      <c r="G44" s="46" t="s">
        <v>123</v>
      </c>
      <c r="H44" s="48" t="s">
        <v>284</v>
      </c>
      <c r="I44" s="48" t="s">
        <v>285</v>
      </c>
      <c r="J44" s="54" t="s">
        <v>396</v>
      </c>
    </row>
    <row r="45" ht="66" customHeight="true" spans="1:10">
      <c r="A45" s="106" t="s">
        <v>255</v>
      </c>
      <c r="B45" s="48" t="s">
        <v>391</v>
      </c>
      <c r="C45" s="48" t="s">
        <v>324</v>
      </c>
      <c r="D45" s="48" t="s">
        <v>325</v>
      </c>
      <c r="E45" s="46" t="s">
        <v>397</v>
      </c>
      <c r="F45" s="48" t="s">
        <v>283</v>
      </c>
      <c r="G45" s="46" t="s">
        <v>327</v>
      </c>
      <c r="H45" s="48" t="s">
        <v>328</v>
      </c>
      <c r="I45" s="48" t="s">
        <v>285</v>
      </c>
      <c r="J45" s="54" t="s">
        <v>398</v>
      </c>
    </row>
    <row r="46" ht="47.3" customHeight="true" spans="1:10">
      <c r="A46" s="106" t="s">
        <v>230</v>
      </c>
      <c r="B46" s="48" t="s">
        <v>399</v>
      </c>
      <c r="C46" s="48" t="s">
        <v>280</v>
      </c>
      <c r="D46" s="48" t="s">
        <v>281</v>
      </c>
      <c r="E46" s="46" t="s">
        <v>400</v>
      </c>
      <c r="F46" s="48" t="s">
        <v>283</v>
      </c>
      <c r="G46" s="46" t="s">
        <v>401</v>
      </c>
      <c r="H46" s="48" t="s">
        <v>288</v>
      </c>
      <c r="I46" s="48" t="s">
        <v>285</v>
      </c>
      <c r="J46" s="54" t="s">
        <v>402</v>
      </c>
    </row>
    <row r="47" ht="47.3" customHeight="true" spans="1:10">
      <c r="A47" s="106" t="s">
        <v>230</v>
      </c>
      <c r="B47" s="48" t="s">
        <v>399</v>
      </c>
      <c r="C47" s="48" t="s">
        <v>280</v>
      </c>
      <c r="D47" s="48" t="s">
        <v>309</v>
      </c>
      <c r="E47" s="46" t="s">
        <v>403</v>
      </c>
      <c r="F47" s="48" t="s">
        <v>311</v>
      </c>
      <c r="G47" s="46" t="s">
        <v>401</v>
      </c>
      <c r="H47" s="48" t="s">
        <v>404</v>
      </c>
      <c r="I47" s="48" t="s">
        <v>285</v>
      </c>
      <c r="J47" s="54" t="s">
        <v>405</v>
      </c>
    </row>
    <row r="48" ht="47.3" customHeight="true" spans="1:10">
      <c r="A48" s="106" t="s">
        <v>230</v>
      </c>
      <c r="B48" s="48" t="s">
        <v>399</v>
      </c>
      <c r="C48" s="48" t="s">
        <v>314</v>
      </c>
      <c r="D48" s="48" t="s">
        <v>315</v>
      </c>
      <c r="E48" s="46" t="s">
        <v>406</v>
      </c>
      <c r="F48" s="48" t="s">
        <v>283</v>
      </c>
      <c r="G48" s="46" t="s">
        <v>407</v>
      </c>
      <c r="H48" s="48" t="s">
        <v>360</v>
      </c>
      <c r="I48" s="48" t="s">
        <v>285</v>
      </c>
      <c r="J48" s="54" t="s">
        <v>408</v>
      </c>
    </row>
    <row r="49" ht="47.3" customHeight="true" spans="1:10">
      <c r="A49" s="106" t="s">
        <v>230</v>
      </c>
      <c r="B49" s="48" t="s">
        <v>399</v>
      </c>
      <c r="C49" s="48" t="s">
        <v>324</v>
      </c>
      <c r="D49" s="48" t="s">
        <v>325</v>
      </c>
      <c r="E49" s="46" t="s">
        <v>377</v>
      </c>
      <c r="F49" s="48" t="s">
        <v>283</v>
      </c>
      <c r="G49" s="46" t="s">
        <v>327</v>
      </c>
      <c r="H49" s="48" t="s">
        <v>328</v>
      </c>
      <c r="I49" s="48" t="s">
        <v>285</v>
      </c>
      <c r="J49" s="54" t="s">
        <v>409</v>
      </c>
    </row>
    <row r="50" ht="47.3" customHeight="true" spans="1:10">
      <c r="A50" s="106" t="s">
        <v>242</v>
      </c>
      <c r="B50" s="48" t="s">
        <v>410</v>
      </c>
      <c r="C50" s="48" t="s">
        <v>280</v>
      </c>
      <c r="D50" s="48" t="s">
        <v>348</v>
      </c>
      <c r="E50" s="46" t="s">
        <v>411</v>
      </c>
      <c r="F50" s="48" t="s">
        <v>283</v>
      </c>
      <c r="G50" s="46" t="s">
        <v>327</v>
      </c>
      <c r="H50" s="48" t="s">
        <v>328</v>
      </c>
      <c r="I50" s="48" t="s">
        <v>285</v>
      </c>
      <c r="J50" s="54" t="s">
        <v>412</v>
      </c>
    </row>
    <row r="51" ht="47.3" customHeight="true" spans="1:10">
      <c r="A51" s="106" t="s">
        <v>242</v>
      </c>
      <c r="B51" s="48" t="s">
        <v>410</v>
      </c>
      <c r="C51" s="48" t="s">
        <v>314</v>
      </c>
      <c r="D51" s="48" t="s">
        <v>315</v>
      </c>
      <c r="E51" s="46" t="s">
        <v>413</v>
      </c>
      <c r="F51" s="48" t="s">
        <v>304</v>
      </c>
      <c r="G51" s="46" t="s">
        <v>414</v>
      </c>
      <c r="H51" s="48"/>
      <c r="I51" s="48" t="s">
        <v>351</v>
      </c>
      <c r="J51" s="54" t="s">
        <v>415</v>
      </c>
    </row>
    <row r="52" ht="47.3" customHeight="true" spans="1:10">
      <c r="A52" s="106" t="s">
        <v>242</v>
      </c>
      <c r="B52" s="48" t="s">
        <v>410</v>
      </c>
      <c r="C52" s="48" t="s">
        <v>324</v>
      </c>
      <c r="D52" s="48" t="s">
        <v>325</v>
      </c>
      <c r="E52" s="46" t="s">
        <v>416</v>
      </c>
      <c r="F52" s="48" t="s">
        <v>283</v>
      </c>
      <c r="G52" s="46" t="s">
        <v>327</v>
      </c>
      <c r="H52" s="48" t="s">
        <v>328</v>
      </c>
      <c r="I52" s="48" t="s">
        <v>285</v>
      </c>
      <c r="J52" s="54" t="s">
        <v>417</v>
      </c>
    </row>
    <row r="53" ht="47.3" customHeight="true" spans="1:10">
      <c r="A53" s="106" t="s">
        <v>247</v>
      </c>
      <c r="B53" s="48" t="s">
        <v>418</v>
      </c>
      <c r="C53" s="48" t="s">
        <v>280</v>
      </c>
      <c r="D53" s="48" t="s">
        <v>281</v>
      </c>
      <c r="E53" s="46" t="s">
        <v>419</v>
      </c>
      <c r="F53" s="48" t="s">
        <v>283</v>
      </c>
      <c r="G53" s="46" t="s">
        <v>420</v>
      </c>
      <c r="H53" s="48" t="s">
        <v>421</v>
      </c>
      <c r="I53" s="48" t="s">
        <v>285</v>
      </c>
      <c r="J53" s="54" t="s">
        <v>422</v>
      </c>
    </row>
    <row r="54" ht="47.3" customHeight="true" spans="1:10">
      <c r="A54" s="106" t="s">
        <v>247</v>
      </c>
      <c r="B54" s="48" t="s">
        <v>418</v>
      </c>
      <c r="C54" s="48" t="s">
        <v>280</v>
      </c>
      <c r="D54" s="48" t="s">
        <v>348</v>
      </c>
      <c r="E54" s="46" t="s">
        <v>423</v>
      </c>
      <c r="F54" s="48" t="s">
        <v>283</v>
      </c>
      <c r="G54" s="46" t="s">
        <v>327</v>
      </c>
      <c r="H54" s="48" t="s">
        <v>328</v>
      </c>
      <c r="I54" s="48" t="s">
        <v>285</v>
      </c>
      <c r="J54" s="54" t="s">
        <v>424</v>
      </c>
    </row>
    <row r="55" ht="47.3" customHeight="true" spans="1:10">
      <c r="A55" s="106" t="s">
        <v>247</v>
      </c>
      <c r="B55" s="48" t="s">
        <v>418</v>
      </c>
      <c r="C55" s="48" t="s">
        <v>314</v>
      </c>
      <c r="D55" s="48" t="s">
        <v>315</v>
      </c>
      <c r="E55" s="46" t="s">
        <v>425</v>
      </c>
      <c r="F55" s="48" t="s">
        <v>304</v>
      </c>
      <c r="G55" s="46" t="s">
        <v>426</v>
      </c>
      <c r="H55" s="48"/>
      <c r="I55" s="48" t="s">
        <v>351</v>
      </c>
      <c r="J55" s="54" t="s">
        <v>427</v>
      </c>
    </row>
    <row r="56" ht="47.3" customHeight="true" spans="1:10">
      <c r="A56" s="106" t="s">
        <v>247</v>
      </c>
      <c r="B56" s="48" t="s">
        <v>418</v>
      </c>
      <c r="C56" s="48" t="s">
        <v>314</v>
      </c>
      <c r="D56" s="48" t="s">
        <v>315</v>
      </c>
      <c r="E56" s="46" t="s">
        <v>428</v>
      </c>
      <c r="F56" s="48" t="s">
        <v>304</v>
      </c>
      <c r="G56" s="46" t="s">
        <v>429</v>
      </c>
      <c r="H56" s="48" t="s">
        <v>328</v>
      </c>
      <c r="I56" s="48" t="s">
        <v>285</v>
      </c>
      <c r="J56" s="54" t="s">
        <v>430</v>
      </c>
    </row>
    <row r="57" ht="47.3" customHeight="true" spans="1:10">
      <c r="A57" s="106" t="s">
        <v>247</v>
      </c>
      <c r="B57" s="48" t="s">
        <v>418</v>
      </c>
      <c r="C57" s="48" t="s">
        <v>324</v>
      </c>
      <c r="D57" s="48" t="s">
        <v>325</v>
      </c>
      <c r="E57" s="46" t="s">
        <v>416</v>
      </c>
      <c r="F57" s="48" t="s">
        <v>283</v>
      </c>
      <c r="G57" s="46" t="s">
        <v>327</v>
      </c>
      <c r="H57" s="48" t="s">
        <v>328</v>
      </c>
      <c r="I57" s="48" t="s">
        <v>285</v>
      </c>
      <c r="J57" s="54" t="s">
        <v>431</v>
      </c>
    </row>
  </sheetData>
  <mergeCells count="16">
    <mergeCell ref="A2:J2"/>
    <mergeCell ref="A3:H3"/>
    <mergeCell ref="A7:A20"/>
    <mergeCell ref="A21:A38"/>
    <mergeCell ref="A39:A42"/>
    <mergeCell ref="A43:A45"/>
    <mergeCell ref="A46:A49"/>
    <mergeCell ref="A50:A52"/>
    <mergeCell ref="A53:A57"/>
    <mergeCell ref="B7:B20"/>
    <mergeCell ref="B21:B38"/>
    <mergeCell ref="B39:B42"/>
    <mergeCell ref="B43:B45"/>
    <mergeCell ref="B46:B49"/>
    <mergeCell ref="B50:B52"/>
    <mergeCell ref="B53:B57"/>
  </mergeCells>
  <printOptions horizontalCentered="true"/>
  <pageMargins left="0" right="0" top="0.60625" bottom="0.409027777777778" header="0.511805555555556" footer="0.511805555555556"/>
  <pageSetup paperSize="9" scale="30" orientation="portrait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F10"/>
  <sheetViews>
    <sheetView showZeros="0" workbookViewId="0">
      <selection activeCell="A15" sqref="A15"/>
    </sheetView>
  </sheetViews>
  <sheetFormatPr defaultColWidth="9.14285714285714" defaultRowHeight="14.25" customHeight="true" outlineLevelCol="5"/>
  <cols>
    <col min="1" max="1" width="29.0285714285714" customWidth="true"/>
    <col min="2" max="2" width="28.6" customWidth="true"/>
    <col min="3" max="3" width="31.6" customWidth="true"/>
    <col min="4" max="6" width="33.4571428571429" customWidth="true"/>
  </cols>
  <sheetData>
    <row r="1" ht="15.75" customHeight="true" spans="6:6">
      <c r="F1" s="55" t="s">
        <v>432</v>
      </c>
    </row>
    <row r="2" ht="28.5" customHeight="true" spans="1:6">
      <c r="A2" s="27" t="s">
        <v>433</v>
      </c>
      <c r="B2" s="27"/>
      <c r="C2" s="27"/>
      <c r="D2" s="27"/>
      <c r="E2" s="27"/>
      <c r="F2" s="27"/>
    </row>
    <row r="3" ht="15" customHeight="true" spans="1:6">
      <c r="A3" s="101" t="str">
        <f>"单位名称："&amp;"云南省文史研究馆"</f>
        <v>单位名称：云南省文史研究馆</v>
      </c>
      <c r="B3" s="102"/>
      <c r="C3" s="102"/>
      <c r="D3" s="58"/>
      <c r="E3" s="58"/>
      <c r="F3" s="105" t="s">
        <v>2</v>
      </c>
    </row>
    <row r="4" ht="18.75" customHeight="true" spans="1:6">
      <c r="A4" s="6" t="s">
        <v>140</v>
      </c>
      <c r="B4" s="6" t="s">
        <v>48</v>
      </c>
      <c r="C4" s="6" t="s">
        <v>49</v>
      </c>
      <c r="D4" s="24" t="s">
        <v>434</v>
      </c>
      <c r="E4" s="61"/>
      <c r="F4" s="61"/>
    </row>
    <row r="5" ht="30" customHeight="true" spans="1:6">
      <c r="A5" s="25"/>
      <c r="B5" s="25"/>
      <c r="C5" s="25"/>
      <c r="D5" s="24" t="s">
        <v>30</v>
      </c>
      <c r="E5" s="61" t="s">
        <v>57</v>
      </c>
      <c r="F5" s="61" t="s">
        <v>58</v>
      </c>
    </row>
    <row r="6" ht="30" customHeight="true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35" customHeight="true" spans="1:6">
      <c r="A7" s="28"/>
      <c r="B7" s="28"/>
      <c r="C7" s="28"/>
      <c r="D7" s="26"/>
      <c r="E7" s="26"/>
      <c r="F7" s="26"/>
    </row>
    <row r="8" ht="31" customHeight="true" spans="1:6">
      <c r="A8" s="103" t="s">
        <v>106</v>
      </c>
      <c r="B8" s="104"/>
      <c r="C8" s="104" t="s">
        <v>106</v>
      </c>
      <c r="D8" s="26"/>
      <c r="E8" s="26"/>
      <c r="F8" s="26"/>
    </row>
    <row r="10" ht="21" customHeight="true" spans="1:1">
      <c r="A10" t="s">
        <v>435</v>
      </c>
    </row>
  </sheetData>
  <mergeCells count="6">
    <mergeCell ref="A2:F2"/>
    <mergeCell ref="D4:F4"/>
    <mergeCell ref="A8:C8"/>
    <mergeCell ref="A4:A5"/>
    <mergeCell ref="B4:B5"/>
    <mergeCell ref="C4:C5"/>
  </mergeCells>
  <printOptions horizontalCentered="true"/>
  <pageMargins left="0" right="0" top="1" bottom="1" header="0.511805555555556" footer="0.511805555555556"/>
  <pageSetup paperSize="9" scale="76" orientation="landscape" horizont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Q19"/>
  <sheetViews>
    <sheetView showZeros="0" workbookViewId="0">
      <selection activeCell="G9" sqref="G9"/>
    </sheetView>
  </sheetViews>
  <sheetFormatPr defaultColWidth="9.14285714285714" defaultRowHeight="14.25" customHeight="true"/>
  <cols>
    <col min="1" max="1" width="39.1428571428571" customWidth="true"/>
    <col min="2" max="2" width="21.7142857142857" customWidth="true"/>
    <col min="3" max="3" width="35.2857142857143" customWidth="true"/>
    <col min="4" max="4" width="7.71428571428571" customWidth="true"/>
    <col min="5" max="5" width="10.2857142857143" customWidth="true"/>
    <col min="6" max="11" width="14.7428571428571" customWidth="true"/>
    <col min="12" max="16" width="12.5714285714286" customWidth="true"/>
    <col min="17" max="17" width="10.4190476190476" customWidth="true"/>
  </cols>
  <sheetData>
    <row r="1" ht="13.5" customHeight="true" spans="15:17">
      <c r="O1" s="53"/>
      <c r="P1" s="53"/>
      <c r="Q1" s="99" t="s">
        <v>436</v>
      </c>
    </row>
    <row r="2" ht="27.75" customHeight="true" spans="1:17">
      <c r="A2" s="56" t="s">
        <v>437</v>
      </c>
      <c r="B2" s="27"/>
      <c r="C2" s="27"/>
      <c r="D2" s="27"/>
      <c r="E2" s="27"/>
      <c r="F2" s="27"/>
      <c r="G2" s="27"/>
      <c r="H2" s="27"/>
      <c r="I2" s="27"/>
      <c r="J2" s="27"/>
      <c r="K2" s="49"/>
      <c r="L2" s="27"/>
      <c r="M2" s="27"/>
      <c r="N2" s="27"/>
      <c r="O2" s="49"/>
      <c r="P2" s="49"/>
      <c r="Q2" s="27"/>
    </row>
    <row r="3" ht="18.75" customHeight="true" spans="1:17">
      <c r="A3" s="92" t="str">
        <f>"单位名称："&amp;"云南省文史研究馆"</f>
        <v>单位名称：云南省文史研究馆</v>
      </c>
      <c r="B3" s="19"/>
      <c r="C3" s="19"/>
      <c r="D3" s="19"/>
      <c r="E3" s="19"/>
      <c r="F3" s="19"/>
      <c r="G3" s="19"/>
      <c r="H3" s="19"/>
      <c r="I3" s="19"/>
      <c r="J3" s="19"/>
      <c r="O3" s="63"/>
      <c r="P3" s="63"/>
      <c r="Q3" s="100" t="s">
        <v>131</v>
      </c>
    </row>
    <row r="4" ht="15.75" customHeight="true" spans="1:17">
      <c r="A4" s="6" t="s">
        <v>438</v>
      </c>
      <c r="B4" s="66" t="s">
        <v>439</v>
      </c>
      <c r="C4" s="66" t="s">
        <v>440</v>
      </c>
      <c r="D4" s="66" t="s">
        <v>441</v>
      </c>
      <c r="E4" s="66" t="s">
        <v>442</v>
      </c>
      <c r="F4" s="66" t="s">
        <v>443</v>
      </c>
      <c r="G4" s="67" t="s">
        <v>147</v>
      </c>
      <c r="H4" s="67"/>
      <c r="I4" s="67"/>
      <c r="J4" s="67"/>
      <c r="K4" s="79"/>
      <c r="L4" s="67"/>
      <c r="M4" s="67"/>
      <c r="N4" s="67"/>
      <c r="O4" s="81"/>
      <c r="P4" s="79"/>
      <c r="Q4" s="90"/>
    </row>
    <row r="5" ht="17.25" customHeight="true" spans="1:17">
      <c r="A5" s="8"/>
      <c r="B5" s="68"/>
      <c r="C5" s="68"/>
      <c r="D5" s="68"/>
      <c r="E5" s="68"/>
      <c r="F5" s="68"/>
      <c r="G5" s="68" t="s">
        <v>30</v>
      </c>
      <c r="H5" s="68" t="s">
        <v>33</v>
      </c>
      <c r="I5" s="68" t="s">
        <v>444</v>
      </c>
      <c r="J5" s="68" t="s">
        <v>445</v>
      </c>
      <c r="K5" s="80" t="s">
        <v>446</v>
      </c>
      <c r="L5" s="82" t="s">
        <v>447</v>
      </c>
      <c r="M5" s="82"/>
      <c r="N5" s="82"/>
      <c r="O5" s="83"/>
      <c r="P5" s="91"/>
      <c r="Q5" s="69"/>
    </row>
    <row r="6" ht="54" customHeight="true" spans="1:17">
      <c r="A6" s="10"/>
      <c r="B6" s="69"/>
      <c r="C6" s="69"/>
      <c r="D6" s="69"/>
      <c r="E6" s="69"/>
      <c r="F6" s="69"/>
      <c r="G6" s="69"/>
      <c r="H6" s="69" t="s">
        <v>32</v>
      </c>
      <c r="I6" s="69"/>
      <c r="J6" s="69"/>
      <c r="K6" s="70"/>
      <c r="L6" s="69" t="s">
        <v>32</v>
      </c>
      <c r="M6" s="69" t="s">
        <v>43</v>
      </c>
      <c r="N6" s="69" t="s">
        <v>154</v>
      </c>
      <c r="O6" s="84" t="s">
        <v>39</v>
      </c>
      <c r="P6" s="70" t="s">
        <v>40</v>
      </c>
      <c r="Q6" s="69" t="s">
        <v>41</v>
      </c>
    </row>
    <row r="7" ht="15" customHeight="true" spans="1:17">
      <c r="A7" s="25">
        <v>1</v>
      </c>
      <c r="B7" s="93">
        <v>2</v>
      </c>
      <c r="C7" s="93">
        <v>3</v>
      </c>
      <c r="D7" s="93">
        <v>4</v>
      </c>
      <c r="E7" s="93">
        <v>5</v>
      </c>
      <c r="F7" s="93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true" spans="1:17">
      <c r="A8" s="71" t="s">
        <v>45</v>
      </c>
      <c r="B8" s="72"/>
      <c r="C8" s="72"/>
      <c r="D8" s="72"/>
      <c r="E8" s="97"/>
      <c r="F8" s="26">
        <v>939400</v>
      </c>
      <c r="G8" s="26">
        <v>986400</v>
      </c>
      <c r="H8" s="26">
        <v>986400</v>
      </c>
      <c r="I8" s="26"/>
      <c r="J8" s="26"/>
      <c r="K8" s="26"/>
      <c r="L8" s="26"/>
      <c r="M8" s="26"/>
      <c r="N8" s="26"/>
      <c r="O8" s="26"/>
      <c r="P8" s="26"/>
      <c r="Q8" s="26"/>
    </row>
    <row r="9" ht="21" customHeight="true" spans="1:17">
      <c r="A9" s="94" t="s">
        <v>251</v>
      </c>
      <c r="B9" s="72" t="s">
        <v>234</v>
      </c>
      <c r="C9" s="72" t="s">
        <v>448</v>
      </c>
      <c r="D9" s="95" t="s">
        <v>449</v>
      </c>
      <c r="E9" s="98">
        <v>5</v>
      </c>
      <c r="F9" s="26">
        <v>210000</v>
      </c>
      <c r="G9" s="26">
        <v>210000</v>
      </c>
      <c r="H9" s="26">
        <v>210000</v>
      </c>
      <c r="I9" s="26"/>
      <c r="J9" s="26"/>
      <c r="K9" s="26"/>
      <c r="L9" s="26"/>
      <c r="M9" s="26"/>
      <c r="N9" s="26"/>
      <c r="O9" s="26"/>
      <c r="P9" s="26"/>
      <c r="Q9" s="26"/>
    </row>
    <row r="10" ht="21" customHeight="true" spans="1:17">
      <c r="A10" s="94" t="s">
        <v>178</v>
      </c>
      <c r="B10" s="72" t="s">
        <v>450</v>
      </c>
      <c r="C10" s="72" t="s">
        <v>451</v>
      </c>
      <c r="D10" s="95" t="s">
        <v>404</v>
      </c>
      <c r="E10" s="98">
        <v>1</v>
      </c>
      <c r="F10" s="26"/>
      <c r="G10" s="26">
        <v>15000</v>
      </c>
      <c r="H10" s="26">
        <v>15000</v>
      </c>
      <c r="I10" s="26"/>
      <c r="J10" s="26"/>
      <c r="K10" s="26"/>
      <c r="L10" s="26"/>
      <c r="M10" s="26"/>
      <c r="N10" s="26"/>
      <c r="O10" s="26"/>
      <c r="P10" s="26"/>
      <c r="Q10" s="26"/>
    </row>
    <row r="11" ht="21" customHeight="true" spans="1:17">
      <c r="A11" s="94" t="s">
        <v>178</v>
      </c>
      <c r="B11" s="72" t="s">
        <v>452</v>
      </c>
      <c r="C11" s="72" t="s">
        <v>453</v>
      </c>
      <c r="D11" s="95" t="s">
        <v>404</v>
      </c>
      <c r="E11" s="98">
        <v>1</v>
      </c>
      <c r="F11" s="26"/>
      <c r="G11" s="26">
        <v>22000</v>
      </c>
      <c r="H11" s="26">
        <v>22000</v>
      </c>
      <c r="I11" s="26"/>
      <c r="J11" s="26"/>
      <c r="K11" s="26"/>
      <c r="L11" s="26"/>
      <c r="M11" s="26"/>
      <c r="N11" s="26"/>
      <c r="O11" s="26"/>
      <c r="P11" s="26"/>
      <c r="Q11" s="26"/>
    </row>
    <row r="12" ht="21" customHeight="true" spans="1:17">
      <c r="A12" s="94" t="s">
        <v>178</v>
      </c>
      <c r="B12" s="72" t="s">
        <v>454</v>
      </c>
      <c r="C12" s="72" t="s">
        <v>455</v>
      </c>
      <c r="D12" s="95" t="s">
        <v>404</v>
      </c>
      <c r="E12" s="98">
        <v>1</v>
      </c>
      <c r="F12" s="26"/>
      <c r="G12" s="26">
        <v>10000</v>
      </c>
      <c r="H12" s="26">
        <v>10000</v>
      </c>
      <c r="I12" s="26"/>
      <c r="J12" s="26"/>
      <c r="K12" s="26"/>
      <c r="L12" s="26"/>
      <c r="M12" s="26"/>
      <c r="N12" s="26"/>
      <c r="O12" s="26"/>
      <c r="P12" s="26"/>
      <c r="Q12" s="26"/>
    </row>
    <row r="13" ht="21" customHeight="true" spans="1:17">
      <c r="A13" s="94" t="s">
        <v>191</v>
      </c>
      <c r="B13" s="72" t="s">
        <v>201</v>
      </c>
      <c r="C13" s="72" t="s">
        <v>456</v>
      </c>
      <c r="D13" s="95" t="s">
        <v>404</v>
      </c>
      <c r="E13" s="98">
        <v>1</v>
      </c>
      <c r="F13" s="26">
        <v>135000</v>
      </c>
      <c r="G13" s="26">
        <v>135000</v>
      </c>
      <c r="H13" s="26">
        <v>135000</v>
      </c>
      <c r="I13" s="26"/>
      <c r="J13" s="26"/>
      <c r="K13" s="26"/>
      <c r="L13" s="26"/>
      <c r="M13" s="26"/>
      <c r="N13" s="26"/>
      <c r="O13" s="26"/>
      <c r="P13" s="26"/>
      <c r="Q13" s="26"/>
    </row>
    <row r="14" ht="21" customHeight="true" spans="1:17">
      <c r="A14" s="94" t="s">
        <v>247</v>
      </c>
      <c r="B14" s="72" t="s">
        <v>457</v>
      </c>
      <c r="C14" s="72" t="s">
        <v>458</v>
      </c>
      <c r="D14" s="95" t="s">
        <v>459</v>
      </c>
      <c r="E14" s="98">
        <v>2</v>
      </c>
      <c r="F14" s="26">
        <v>3000</v>
      </c>
      <c r="G14" s="26">
        <v>3000</v>
      </c>
      <c r="H14" s="26">
        <v>3000</v>
      </c>
      <c r="I14" s="26"/>
      <c r="J14" s="26"/>
      <c r="K14" s="26"/>
      <c r="L14" s="26"/>
      <c r="M14" s="26"/>
      <c r="N14" s="26"/>
      <c r="O14" s="26"/>
      <c r="P14" s="26"/>
      <c r="Q14" s="26"/>
    </row>
    <row r="15" ht="21" customHeight="true" spans="1:17">
      <c r="A15" s="94" t="s">
        <v>247</v>
      </c>
      <c r="B15" s="72" t="s">
        <v>460</v>
      </c>
      <c r="C15" s="72" t="s">
        <v>461</v>
      </c>
      <c r="D15" s="95" t="s">
        <v>393</v>
      </c>
      <c r="E15" s="98">
        <v>2</v>
      </c>
      <c r="F15" s="26">
        <v>4000</v>
      </c>
      <c r="G15" s="26">
        <v>4000</v>
      </c>
      <c r="H15" s="26">
        <v>4000</v>
      </c>
      <c r="I15" s="26"/>
      <c r="J15" s="26"/>
      <c r="K15" s="26"/>
      <c r="L15" s="26"/>
      <c r="M15" s="26"/>
      <c r="N15" s="26"/>
      <c r="O15" s="26"/>
      <c r="P15" s="26"/>
      <c r="Q15" s="26"/>
    </row>
    <row r="16" ht="21" customHeight="true" spans="1:17">
      <c r="A16" s="94" t="s">
        <v>247</v>
      </c>
      <c r="B16" s="72" t="s">
        <v>460</v>
      </c>
      <c r="C16" s="72" t="s">
        <v>461</v>
      </c>
      <c r="D16" s="95" t="s">
        <v>393</v>
      </c>
      <c r="E16" s="98">
        <v>2</v>
      </c>
      <c r="F16" s="26">
        <v>2400</v>
      </c>
      <c r="G16" s="26">
        <v>2400</v>
      </c>
      <c r="H16" s="26">
        <v>2400</v>
      </c>
      <c r="I16" s="26"/>
      <c r="J16" s="26"/>
      <c r="K16" s="26"/>
      <c r="L16" s="26"/>
      <c r="M16" s="26"/>
      <c r="N16" s="26"/>
      <c r="O16" s="26"/>
      <c r="P16" s="26"/>
      <c r="Q16" s="26"/>
    </row>
    <row r="17" ht="21" customHeight="true" spans="1:17">
      <c r="A17" s="94" t="s">
        <v>247</v>
      </c>
      <c r="B17" s="72" t="s">
        <v>201</v>
      </c>
      <c r="C17" s="72" t="s">
        <v>456</v>
      </c>
      <c r="D17" s="95" t="s">
        <v>404</v>
      </c>
      <c r="E17" s="98">
        <v>1</v>
      </c>
      <c r="F17" s="26">
        <v>135000</v>
      </c>
      <c r="G17" s="26">
        <v>135000</v>
      </c>
      <c r="H17" s="26">
        <v>135000</v>
      </c>
      <c r="I17" s="26"/>
      <c r="J17" s="26"/>
      <c r="K17" s="26"/>
      <c r="L17" s="26"/>
      <c r="M17" s="26"/>
      <c r="N17" s="26"/>
      <c r="O17" s="26"/>
      <c r="P17" s="26"/>
      <c r="Q17" s="26"/>
    </row>
    <row r="18" ht="21" customHeight="true" spans="1:17">
      <c r="A18" s="94" t="s">
        <v>230</v>
      </c>
      <c r="B18" s="72" t="s">
        <v>462</v>
      </c>
      <c r="C18" s="72" t="s">
        <v>463</v>
      </c>
      <c r="D18" s="95" t="s">
        <v>364</v>
      </c>
      <c r="E18" s="98">
        <v>450</v>
      </c>
      <c r="F18" s="26">
        <v>450000</v>
      </c>
      <c r="G18" s="26">
        <v>450000</v>
      </c>
      <c r="H18" s="26">
        <v>450000</v>
      </c>
      <c r="I18" s="26"/>
      <c r="J18" s="26"/>
      <c r="K18" s="26"/>
      <c r="L18" s="26"/>
      <c r="M18" s="26"/>
      <c r="N18" s="26"/>
      <c r="O18" s="26"/>
      <c r="P18" s="26"/>
      <c r="Q18" s="26"/>
    </row>
    <row r="19" ht="21" customHeight="true" spans="1:17">
      <c r="A19" s="74" t="s">
        <v>106</v>
      </c>
      <c r="B19" s="75"/>
      <c r="C19" s="75"/>
      <c r="D19" s="75"/>
      <c r="E19" s="97"/>
      <c r="F19" s="26">
        <v>939400</v>
      </c>
      <c r="G19" s="26">
        <v>986400</v>
      </c>
      <c r="H19" s="26">
        <v>986400</v>
      </c>
      <c r="I19" s="26"/>
      <c r="J19" s="26"/>
      <c r="K19" s="26"/>
      <c r="L19" s="26"/>
      <c r="M19" s="26"/>
      <c r="N19" s="26"/>
      <c r="O19" s="26"/>
      <c r="P19" s="26"/>
      <c r="Q19" s="26"/>
    </row>
  </sheetData>
  <mergeCells count="16">
    <mergeCell ref="A2:Q2"/>
    <mergeCell ref="A3:F3"/>
    <mergeCell ref="G4:Q4"/>
    <mergeCell ref="L5:Q5"/>
    <mergeCell ref="A19:E19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true"/>
  <pageMargins left="0" right="0" top="1" bottom="1" header="0.511805555555556" footer="0.511805555555556"/>
  <pageSetup paperSize="9" scale="52" orientation="landscape" horizont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N12"/>
  <sheetViews>
    <sheetView showZeros="0" workbookViewId="0">
      <selection activeCell="B17" sqref="B17"/>
    </sheetView>
  </sheetViews>
  <sheetFormatPr defaultColWidth="9.14285714285714" defaultRowHeight="14.25" customHeight="true"/>
  <cols>
    <col min="1" max="1" width="31.4190476190476" customWidth="true"/>
    <col min="2" max="2" width="21.7142857142857" customWidth="true"/>
    <col min="3" max="3" width="26.7142857142857" customWidth="true"/>
    <col min="4" max="14" width="16.6" customWidth="true"/>
  </cols>
  <sheetData>
    <row r="1" ht="13.5" customHeight="true" spans="1:14">
      <c r="A1" s="62"/>
      <c r="B1" s="62"/>
      <c r="C1" s="62"/>
      <c r="D1" s="62"/>
      <c r="E1" s="62"/>
      <c r="F1" s="62"/>
      <c r="G1" s="62"/>
      <c r="H1" s="77"/>
      <c r="I1" s="62"/>
      <c r="J1" s="62"/>
      <c r="K1" s="62"/>
      <c r="L1" s="53"/>
      <c r="M1" s="86"/>
      <c r="N1" s="87" t="s">
        <v>464</v>
      </c>
    </row>
    <row r="2" ht="27.75" customHeight="true" spans="1:14">
      <c r="A2" s="56" t="s">
        <v>465</v>
      </c>
      <c r="B2" s="65"/>
      <c r="C2" s="65"/>
      <c r="D2" s="65"/>
      <c r="E2" s="65"/>
      <c r="F2" s="65"/>
      <c r="G2" s="65"/>
      <c r="H2" s="78"/>
      <c r="I2" s="65"/>
      <c r="J2" s="65"/>
      <c r="K2" s="65"/>
      <c r="L2" s="49"/>
      <c r="M2" s="78"/>
      <c r="N2" s="65"/>
    </row>
    <row r="3" ht="18.75" customHeight="true" spans="1:14">
      <c r="A3" s="57" t="str">
        <f>"单位名称："&amp;"云南省文史研究馆"</f>
        <v>单位名称：云南省文史研究馆</v>
      </c>
      <c r="B3" s="58"/>
      <c r="C3" s="58"/>
      <c r="D3" s="58"/>
      <c r="E3" s="58"/>
      <c r="F3" s="58"/>
      <c r="G3" s="58"/>
      <c r="H3" s="77"/>
      <c r="I3" s="62"/>
      <c r="J3" s="62"/>
      <c r="K3" s="62"/>
      <c r="L3" s="63"/>
      <c r="M3" s="88"/>
      <c r="N3" s="89" t="s">
        <v>131</v>
      </c>
    </row>
    <row r="4" ht="15.75" customHeight="true" spans="1:14">
      <c r="A4" s="6" t="s">
        <v>438</v>
      </c>
      <c r="B4" s="66" t="s">
        <v>466</v>
      </c>
      <c r="C4" s="66" t="s">
        <v>467</v>
      </c>
      <c r="D4" s="67" t="s">
        <v>147</v>
      </c>
      <c r="E4" s="67"/>
      <c r="F4" s="67"/>
      <c r="G4" s="67"/>
      <c r="H4" s="79"/>
      <c r="I4" s="67"/>
      <c r="J4" s="67"/>
      <c r="K4" s="67"/>
      <c r="L4" s="81"/>
      <c r="M4" s="79"/>
      <c r="N4" s="90"/>
    </row>
    <row r="5" ht="17.25" customHeight="true" spans="1:14">
      <c r="A5" s="8"/>
      <c r="B5" s="68"/>
      <c r="C5" s="68"/>
      <c r="D5" s="68" t="s">
        <v>30</v>
      </c>
      <c r="E5" s="68" t="s">
        <v>33</v>
      </c>
      <c r="F5" s="68" t="s">
        <v>444</v>
      </c>
      <c r="G5" s="68" t="s">
        <v>445</v>
      </c>
      <c r="H5" s="80" t="s">
        <v>446</v>
      </c>
      <c r="I5" s="82" t="s">
        <v>447</v>
      </c>
      <c r="J5" s="82"/>
      <c r="K5" s="82"/>
      <c r="L5" s="83"/>
      <c r="M5" s="91"/>
      <c r="N5" s="69"/>
    </row>
    <row r="6" ht="54" customHeight="true" spans="1:14">
      <c r="A6" s="10"/>
      <c r="B6" s="69"/>
      <c r="C6" s="69"/>
      <c r="D6" s="69"/>
      <c r="E6" s="69"/>
      <c r="F6" s="69"/>
      <c r="G6" s="69"/>
      <c r="H6" s="70"/>
      <c r="I6" s="69" t="s">
        <v>32</v>
      </c>
      <c r="J6" s="69" t="s">
        <v>43</v>
      </c>
      <c r="K6" s="69" t="s">
        <v>154</v>
      </c>
      <c r="L6" s="84" t="s">
        <v>39</v>
      </c>
      <c r="M6" s="70" t="s">
        <v>40</v>
      </c>
      <c r="N6" s="69" t="s">
        <v>41</v>
      </c>
    </row>
    <row r="7" ht="15" customHeight="true" spans="1:14">
      <c r="A7" s="10">
        <v>1</v>
      </c>
      <c r="B7" s="69">
        <v>2</v>
      </c>
      <c r="C7" s="69">
        <v>3</v>
      </c>
      <c r="D7" s="70">
        <v>4</v>
      </c>
      <c r="E7" s="70">
        <v>5</v>
      </c>
      <c r="F7" s="70">
        <v>6</v>
      </c>
      <c r="G7" s="70">
        <v>7</v>
      </c>
      <c r="H7" s="70">
        <v>8</v>
      </c>
      <c r="I7" s="70">
        <v>9</v>
      </c>
      <c r="J7" s="70">
        <v>10</v>
      </c>
      <c r="K7" s="70">
        <v>11</v>
      </c>
      <c r="L7" s="70">
        <v>12</v>
      </c>
      <c r="M7" s="70">
        <v>13</v>
      </c>
      <c r="N7" s="70">
        <v>14</v>
      </c>
    </row>
    <row r="8" ht="21" customHeight="true" spans="1:14">
      <c r="A8" s="71"/>
      <c r="B8" s="72"/>
      <c r="C8" s="72"/>
      <c r="D8" s="73"/>
      <c r="E8" s="73"/>
      <c r="F8" s="73"/>
      <c r="G8" s="73"/>
      <c r="H8" s="73"/>
      <c r="I8" s="73"/>
      <c r="J8" s="73"/>
      <c r="K8" s="73"/>
      <c r="L8" s="85"/>
      <c r="M8" s="73"/>
      <c r="N8" s="73"/>
    </row>
    <row r="9" ht="21" customHeight="true" spans="1:14">
      <c r="A9" s="71"/>
      <c r="B9" s="72"/>
      <c r="C9" s="72"/>
      <c r="D9" s="73"/>
      <c r="E9" s="73"/>
      <c r="F9" s="73"/>
      <c r="G9" s="73"/>
      <c r="H9" s="73"/>
      <c r="I9" s="73"/>
      <c r="J9" s="73"/>
      <c r="K9" s="73"/>
      <c r="L9" s="85"/>
      <c r="M9" s="73"/>
      <c r="N9" s="73"/>
    </row>
    <row r="10" ht="21" customHeight="true" spans="1:14">
      <c r="A10" s="74" t="s">
        <v>106</v>
      </c>
      <c r="B10" s="75"/>
      <c r="C10" s="76"/>
      <c r="D10" s="73"/>
      <c r="E10" s="73"/>
      <c r="F10" s="73"/>
      <c r="G10" s="73"/>
      <c r="H10" s="73"/>
      <c r="I10" s="73"/>
      <c r="J10" s="73"/>
      <c r="K10" s="73"/>
      <c r="L10" s="85"/>
      <c r="M10" s="73"/>
      <c r="N10" s="73"/>
    </row>
    <row r="12" ht="20" customHeight="true" spans="1:1">
      <c r="A12" s="19" t="s">
        <v>468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true"/>
  <pageMargins left="0" right="0" top="1" bottom="1" header="0.511805555555556" footer="0.511805555555556"/>
  <pageSetup paperSize="9" scale="55" orientation="landscape" horizont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X10"/>
  <sheetViews>
    <sheetView showZeros="0" workbookViewId="0">
      <selection activeCell="C15" sqref="C15"/>
    </sheetView>
  </sheetViews>
  <sheetFormatPr defaultColWidth="9.14285714285714" defaultRowHeight="14.25" customHeight="true"/>
  <cols>
    <col min="1" max="1" width="31.8666666666667" customWidth="true"/>
    <col min="2" max="15" width="17.1714285714286" customWidth="true"/>
    <col min="16" max="22" width="17.0285714285714" customWidth="true"/>
    <col min="23" max="23" width="17" customWidth="true"/>
    <col min="24" max="24" width="17.0285714285714" customWidth="true"/>
  </cols>
  <sheetData>
    <row r="1" ht="13.5" customHeight="true" spans="4:24">
      <c r="D1" s="55"/>
      <c r="W1" s="53"/>
      <c r="X1" s="53" t="s">
        <v>469</v>
      </c>
    </row>
    <row r="2" ht="27.75" customHeight="true" spans="1:24">
      <c r="A2" s="56" t="s">
        <v>470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true" spans="1:24">
      <c r="A3" s="57" t="str">
        <f>"单位名称："&amp;"云南省文史研究馆"</f>
        <v>单位名称：云南省文史研究馆</v>
      </c>
      <c r="B3" s="58"/>
      <c r="C3" s="58"/>
      <c r="D3" s="59"/>
      <c r="E3" s="62"/>
      <c r="F3" s="62"/>
      <c r="G3" s="62"/>
      <c r="H3" s="62"/>
      <c r="I3" s="62"/>
      <c r="W3" s="63"/>
      <c r="X3" s="63" t="s">
        <v>131</v>
      </c>
    </row>
    <row r="4" ht="36" customHeight="true" spans="1:24">
      <c r="A4" s="24" t="s">
        <v>471</v>
      </c>
      <c r="B4" s="21" t="s">
        <v>147</v>
      </c>
      <c r="C4" s="22"/>
      <c r="D4" s="22"/>
      <c r="E4" s="61" t="s">
        <v>472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true" spans="1:24">
      <c r="A5" s="25"/>
      <c r="B5" s="31" t="s">
        <v>30</v>
      </c>
      <c r="C5" s="6" t="s">
        <v>33</v>
      </c>
      <c r="D5" s="60" t="s">
        <v>473</v>
      </c>
      <c r="E5" s="61" t="s">
        <v>474</v>
      </c>
      <c r="F5" s="61" t="s">
        <v>475</v>
      </c>
      <c r="G5" s="61" t="s">
        <v>476</v>
      </c>
      <c r="H5" s="61" t="s">
        <v>477</v>
      </c>
      <c r="I5" s="61" t="s">
        <v>478</v>
      </c>
      <c r="J5" s="61" t="s">
        <v>479</v>
      </c>
      <c r="K5" s="61" t="s">
        <v>480</v>
      </c>
      <c r="L5" s="61" t="s">
        <v>481</v>
      </c>
      <c r="M5" s="61" t="s">
        <v>482</v>
      </c>
      <c r="N5" s="61" t="s">
        <v>483</v>
      </c>
      <c r="O5" s="61" t="s">
        <v>484</v>
      </c>
      <c r="P5" s="61" t="s">
        <v>485</v>
      </c>
      <c r="Q5" s="61" t="s">
        <v>486</v>
      </c>
      <c r="R5" s="61" t="s">
        <v>487</v>
      </c>
      <c r="S5" s="61" t="s">
        <v>488</v>
      </c>
      <c r="T5" s="61" t="s">
        <v>489</v>
      </c>
      <c r="U5" s="61" t="s">
        <v>490</v>
      </c>
      <c r="V5" s="61" t="s">
        <v>491</v>
      </c>
      <c r="W5" s="61" t="s">
        <v>492</v>
      </c>
      <c r="X5" s="61" t="s">
        <v>493</v>
      </c>
    </row>
    <row r="6" ht="29" customHeight="true" spans="1:24">
      <c r="A6" s="61">
        <v>1</v>
      </c>
      <c r="B6" s="61">
        <v>2</v>
      </c>
      <c r="C6" s="61">
        <v>3</v>
      </c>
      <c r="D6" s="21">
        <v>4</v>
      </c>
      <c r="E6" s="61">
        <v>5</v>
      </c>
      <c r="F6" s="61">
        <v>6</v>
      </c>
      <c r="G6" s="61">
        <v>7</v>
      </c>
      <c r="H6" s="21">
        <v>8</v>
      </c>
      <c r="I6" s="61">
        <v>9</v>
      </c>
      <c r="J6" s="61">
        <v>10</v>
      </c>
      <c r="K6" s="61">
        <v>11</v>
      </c>
      <c r="L6" s="21">
        <v>12</v>
      </c>
      <c r="M6" s="61">
        <v>13</v>
      </c>
      <c r="N6" s="61">
        <v>14</v>
      </c>
      <c r="O6" s="61">
        <v>15</v>
      </c>
      <c r="P6" s="21">
        <v>16</v>
      </c>
      <c r="Q6" s="61">
        <v>17</v>
      </c>
      <c r="R6" s="61">
        <v>18</v>
      </c>
      <c r="S6" s="61">
        <v>19</v>
      </c>
      <c r="T6" s="21">
        <v>20</v>
      </c>
      <c r="U6" s="21">
        <v>21</v>
      </c>
      <c r="V6" s="21">
        <v>22</v>
      </c>
      <c r="W6" s="61">
        <v>23</v>
      </c>
      <c r="X6" s="61">
        <v>24</v>
      </c>
    </row>
    <row r="7" ht="37" customHeight="true" spans="1:24">
      <c r="A7" s="28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64"/>
      <c r="X7" s="26"/>
    </row>
    <row r="8" ht="47" customHeight="true" spans="1:24">
      <c r="A8" s="28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64"/>
      <c r="X8" s="26"/>
    </row>
    <row r="10" ht="19" customHeight="true" spans="1:1">
      <c r="A10" s="19" t="s">
        <v>494</v>
      </c>
    </row>
  </sheetData>
  <mergeCells count="5">
    <mergeCell ref="A2:X2"/>
    <mergeCell ref="A3:I3"/>
    <mergeCell ref="B4:D4"/>
    <mergeCell ref="E4:X4"/>
    <mergeCell ref="A4:A5"/>
  </mergeCells>
  <printOptions horizontalCentered="true"/>
  <pageMargins left="0" right="0" top="1" bottom="1" header="0.511805555555556" footer="0.511805555555556"/>
  <pageSetup paperSize="9" scale="34" orientation="landscape" horizont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J9"/>
  <sheetViews>
    <sheetView showZeros="0" workbookViewId="0">
      <selection activeCell="C16" sqref="C16"/>
    </sheetView>
  </sheetViews>
  <sheetFormatPr defaultColWidth="9.14285714285714" defaultRowHeight="12" customHeight="true"/>
  <cols>
    <col min="1" max="1" width="28.9619047619048" customWidth="true"/>
    <col min="2" max="2" width="29" customWidth="true"/>
    <col min="3" max="3" width="16.3142857142857" customWidth="true"/>
    <col min="4" max="4" width="15.6" customWidth="true"/>
    <col min="5" max="5" width="23.5714285714286" customWidth="true"/>
    <col min="6" max="6" width="11.2857142857143" customWidth="true"/>
    <col min="7" max="7" width="14.8857142857143" customWidth="true"/>
    <col min="8" max="8" width="10.8857142857143" customWidth="true"/>
    <col min="9" max="9" width="13.4190476190476" customWidth="true"/>
    <col min="10" max="10" width="38.6761904761905" customWidth="true"/>
  </cols>
  <sheetData>
    <row r="1" ht="29" customHeight="true" spans="10:10">
      <c r="J1" s="53" t="s">
        <v>495</v>
      </c>
    </row>
    <row r="2" ht="28.5" customHeight="true" spans="1:10">
      <c r="A2" s="44" t="s">
        <v>496</v>
      </c>
      <c r="B2" s="27"/>
      <c r="C2" s="27"/>
      <c r="D2" s="27"/>
      <c r="E2" s="27"/>
      <c r="F2" s="49"/>
      <c r="G2" s="27"/>
      <c r="H2" s="49"/>
      <c r="I2" s="49"/>
      <c r="J2" s="27"/>
    </row>
    <row r="3" ht="30" customHeight="true" spans="1:1">
      <c r="A3" s="3" t="str">
        <f>"单位名称："&amp;"云南省文史研究馆"</f>
        <v>单位名称：云南省文史研究馆</v>
      </c>
    </row>
    <row r="4" ht="44.25" customHeight="true" spans="1:10">
      <c r="A4" s="45" t="s">
        <v>269</v>
      </c>
      <c r="B4" s="45" t="s">
        <v>270</v>
      </c>
      <c r="C4" s="45" t="s">
        <v>271</v>
      </c>
      <c r="D4" s="45" t="s">
        <v>272</v>
      </c>
      <c r="E4" s="45" t="s">
        <v>273</v>
      </c>
      <c r="F4" s="50" t="s">
        <v>274</v>
      </c>
      <c r="G4" s="45" t="s">
        <v>275</v>
      </c>
      <c r="H4" s="50" t="s">
        <v>276</v>
      </c>
      <c r="I4" s="50" t="s">
        <v>277</v>
      </c>
      <c r="J4" s="45" t="s">
        <v>278</v>
      </c>
    </row>
    <row r="5" ht="24" customHeight="true" spans="1:10">
      <c r="A5" s="45">
        <v>1</v>
      </c>
      <c r="B5" s="45">
        <v>2</v>
      </c>
      <c r="C5" s="45">
        <v>3</v>
      </c>
      <c r="D5" s="45">
        <v>4</v>
      </c>
      <c r="E5" s="45">
        <v>5</v>
      </c>
      <c r="F5" s="50">
        <v>6</v>
      </c>
      <c r="G5" s="45">
        <v>7</v>
      </c>
      <c r="H5" s="50">
        <v>8</v>
      </c>
      <c r="I5" s="50">
        <v>9</v>
      </c>
      <c r="J5" s="45">
        <v>10</v>
      </c>
    </row>
    <row r="6" ht="27" customHeight="true" spans="1:10">
      <c r="A6" s="46"/>
      <c r="B6" s="47"/>
      <c r="C6" s="47"/>
      <c r="D6" s="47"/>
      <c r="E6" s="51"/>
      <c r="F6" s="52"/>
      <c r="G6" s="51"/>
      <c r="H6" s="52"/>
      <c r="I6" s="52"/>
      <c r="J6" s="51"/>
    </row>
    <row r="7" ht="60.8" customHeight="true" spans="1:10">
      <c r="A7" s="46"/>
      <c r="B7" s="48"/>
      <c r="C7" s="48"/>
      <c r="D7" s="48"/>
      <c r="E7" s="46"/>
      <c r="F7" s="48"/>
      <c r="G7" s="46"/>
      <c r="H7" s="48"/>
      <c r="I7" s="48"/>
      <c r="J7" s="54"/>
    </row>
    <row r="9" ht="17" customHeight="true" spans="1:1">
      <c r="A9" s="19" t="s">
        <v>494</v>
      </c>
    </row>
  </sheetData>
  <mergeCells count="2">
    <mergeCell ref="A2:J2"/>
    <mergeCell ref="A3:H3"/>
  </mergeCells>
  <printOptions horizontalCentered="true"/>
  <pageMargins left="0" right="0" top="1" bottom="1" header="0.511805555555556" footer="0.511805555555556"/>
  <pageSetup paperSize="9" scale="71" orientation="landscape" horizont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H12"/>
  <sheetViews>
    <sheetView showZeros="0" workbookViewId="0">
      <selection activeCell="B19" sqref="B19"/>
    </sheetView>
  </sheetViews>
  <sheetFormatPr defaultColWidth="8.84761904761905" defaultRowHeight="15" customHeight="true" outlineLevelCol="7"/>
  <cols>
    <col min="1" max="1" width="36.0285714285714" customWidth="true"/>
    <col min="2" max="2" width="19.7428571428571" customWidth="true"/>
    <col min="3" max="3" width="33.3142857142857" customWidth="true"/>
    <col min="4" max="4" width="27.8571428571429" customWidth="true"/>
    <col min="5" max="5" width="14.4571428571429" customWidth="true"/>
    <col min="6" max="6" width="17.1714285714286" customWidth="true"/>
    <col min="7" max="7" width="17.3142857142857" customWidth="true"/>
    <col min="8" max="8" width="28.3142857142857" customWidth="true"/>
  </cols>
  <sheetData>
    <row r="1" ht="18.75" customHeight="true" spans="1:8">
      <c r="A1" s="34"/>
      <c r="B1" s="34"/>
      <c r="C1" s="34"/>
      <c r="D1" s="34"/>
      <c r="E1" s="34"/>
      <c r="F1" s="34"/>
      <c r="G1" s="34"/>
      <c r="H1" s="39" t="s">
        <v>497</v>
      </c>
    </row>
    <row r="2" ht="30.65" customHeight="true" spans="1:8">
      <c r="A2" s="35" t="s">
        <v>498</v>
      </c>
      <c r="B2" s="35"/>
      <c r="C2" s="35"/>
      <c r="D2" s="35"/>
      <c r="E2" s="35"/>
      <c r="F2" s="35"/>
      <c r="G2" s="35"/>
      <c r="H2" s="35"/>
    </row>
    <row r="3" ht="18.75" customHeight="true" spans="1:8">
      <c r="A3" s="34" t="str">
        <f>"单位名称："&amp;"云南省文史研究馆"</f>
        <v>单位名称：云南省文史研究馆</v>
      </c>
      <c r="B3" s="34"/>
      <c r="C3" s="34"/>
      <c r="D3" s="34"/>
      <c r="E3" s="34"/>
      <c r="F3" s="34"/>
      <c r="G3" s="34"/>
      <c r="H3" s="34"/>
    </row>
    <row r="4" ht="18.75" customHeight="true" spans="1:8">
      <c r="A4" s="36" t="s">
        <v>140</v>
      </c>
      <c r="B4" s="36" t="s">
        <v>499</v>
      </c>
      <c r="C4" s="36" t="s">
        <v>500</v>
      </c>
      <c r="D4" s="36" t="s">
        <v>501</v>
      </c>
      <c r="E4" s="36" t="s">
        <v>502</v>
      </c>
      <c r="F4" s="36" t="s">
        <v>503</v>
      </c>
      <c r="G4" s="36"/>
      <c r="H4" s="36"/>
    </row>
    <row r="5" ht="18.75" customHeight="true" spans="1:8">
      <c r="A5" s="36"/>
      <c r="B5" s="36"/>
      <c r="C5" s="36"/>
      <c r="D5" s="36"/>
      <c r="E5" s="36"/>
      <c r="F5" s="36" t="s">
        <v>442</v>
      </c>
      <c r="G5" s="36" t="s">
        <v>504</v>
      </c>
      <c r="H5" s="36" t="s">
        <v>505</v>
      </c>
    </row>
    <row r="6" ht="18.75" customHeight="true" spans="1:8">
      <c r="A6" s="37" t="s">
        <v>123</v>
      </c>
      <c r="B6" s="37" t="s">
        <v>124</v>
      </c>
      <c r="C6" s="37" t="s">
        <v>125</v>
      </c>
      <c r="D6" s="37" t="s">
        <v>126</v>
      </c>
      <c r="E6" s="37" t="s">
        <v>127</v>
      </c>
      <c r="F6" s="37" t="s">
        <v>128</v>
      </c>
      <c r="G6" s="37" t="s">
        <v>506</v>
      </c>
      <c r="H6" s="37" t="s">
        <v>507</v>
      </c>
    </row>
    <row r="7" ht="29.9" customHeight="true" spans="1:8">
      <c r="A7" s="38" t="s">
        <v>45</v>
      </c>
      <c r="B7" s="38" t="s">
        <v>508</v>
      </c>
      <c r="C7" s="38" t="s">
        <v>509</v>
      </c>
      <c r="D7" s="38" t="s">
        <v>510</v>
      </c>
      <c r="E7" s="36" t="s">
        <v>364</v>
      </c>
      <c r="F7" s="40">
        <v>500</v>
      </c>
      <c r="G7" s="41">
        <v>100</v>
      </c>
      <c r="H7" s="41">
        <v>50000</v>
      </c>
    </row>
    <row r="8" ht="29.9" customHeight="true" spans="1:8">
      <c r="A8" s="38" t="s">
        <v>45</v>
      </c>
      <c r="B8" s="38" t="s">
        <v>511</v>
      </c>
      <c r="C8" s="38" t="s">
        <v>458</v>
      </c>
      <c r="D8" s="38" t="s">
        <v>457</v>
      </c>
      <c r="E8" s="36" t="s">
        <v>459</v>
      </c>
      <c r="F8" s="40">
        <v>2</v>
      </c>
      <c r="G8" s="41">
        <v>1500</v>
      </c>
      <c r="H8" s="41">
        <v>3000</v>
      </c>
    </row>
    <row r="9" ht="29.9" customHeight="true" spans="1:8">
      <c r="A9" s="38" t="s">
        <v>45</v>
      </c>
      <c r="B9" s="38" t="s">
        <v>511</v>
      </c>
      <c r="C9" s="38" t="s">
        <v>461</v>
      </c>
      <c r="D9" s="38" t="s">
        <v>460</v>
      </c>
      <c r="E9" s="36" t="s">
        <v>393</v>
      </c>
      <c r="F9" s="40">
        <v>2</v>
      </c>
      <c r="G9" s="41">
        <v>2000</v>
      </c>
      <c r="H9" s="41">
        <v>4000</v>
      </c>
    </row>
    <row r="10" ht="29.9" customHeight="true" spans="1:8">
      <c r="A10" s="38" t="s">
        <v>45</v>
      </c>
      <c r="B10" s="38" t="s">
        <v>511</v>
      </c>
      <c r="C10" s="38" t="s">
        <v>461</v>
      </c>
      <c r="D10" s="38" t="s">
        <v>460</v>
      </c>
      <c r="E10" s="36" t="s">
        <v>393</v>
      </c>
      <c r="F10" s="40">
        <v>2</v>
      </c>
      <c r="G10" s="41">
        <v>1200</v>
      </c>
      <c r="H10" s="41">
        <v>2400</v>
      </c>
    </row>
    <row r="11" ht="20.15" customHeight="true" spans="1:8">
      <c r="A11" s="36" t="s">
        <v>30</v>
      </c>
      <c r="B11" s="36"/>
      <c r="C11" s="36"/>
      <c r="D11" s="36"/>
      <c r="E11" s="36"/>
      <c r="F11" s="40">
        <v>506</v>
      </c>
      <c r="G11" s="41"/>
      <c r="H11" s="41">
        <v>59400</v>
      </c>
    </row>
    <row r="12" ht="19.5" customHeight="true" spans="1:8">
      <c r="A12" s="38" t="s">
        <v>512</v>
      </c>
      <c r="B12" s="38"/>
      <c r="C12" s="38"/>
      <c r="D12" s="38"/>
      <c r="E12" s="38"/>
      <c r="F12" s="42"/>
      <c r="G12" s="43"/>
      <c r="H12" s="43"/>
    </row>
  </sheetData>
  <mergeCells count="9">
    <mergeCell ref="A2:H2"/>
    <mergeCell ref="F4:H4"/>
    <mergeCell ref="A11:E11"/>
    <mergeCell ref="A12:H12"/>
    <mergeCell ref="A4:A5"/>
    <mergeCell ref="B4:B5"/>
    <mergeCell ref="C4:C5"/>
    <mergeCell ref="D4:D5"/>
    <mergeCell ref="E4:E5"/>
  </mergeCells>
  <printOptions horizontalCentered="true"/>
  <pageMargins left="0" right="0" top="1" bottom="1" header="0.511805555555556" footer="0.511805555555556"/>
  <pageSetup paperSize="9" scale="74" orientation="landscape" horizontalDpi="6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K12"/>
  <sheetViews>
    <sheetView showZeros="0" workbookViewId="0">
      <selection activeCell="C21" sqref="C21"/>
    </sheetView>
  </sheetViews>
  <sheetFormatPr defaultColWidth="9.14285714285714" defaultRowHeight="14.25" customHeight="true"/>
  <cols>
    <col min="1" max="1" width="16.3142857142857" customWidth="true"/>
    <col min="2" max="2" width="29.0285714285714" customWidth="true"/>
    <col min="3" max="3" width="23.847619047619" customWidth="true"/>
    <col min="4" max="7" width="19.6" customWidth="true"/>
    <col min="8" max="8" width="15.4190476190476" customWidth="true"/>
    <col min="9" max="11" width="19.6" customWidth="true"/>
  </cols>
  <sheetData>
    <row r="1" ht="13.5" customHeight="true" spans="4:11">
      <c r="D1" s="1"/>
      <c r="E1" s="1"/>
      <c r="F1" s="1"/>
      <c r="G1" s="1"/>
      <c r="K1" s="18" t="s">
        <v>513</v>
      </c>
    </row>
    <row r="2" ht="27.75" customHeight="true" spans="1:11">
      <c r="A2" s="27" t="s">
        <v>514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true" spans="1:11">
      <c r="A3" s="3" t="str">
        <f>"单位名称："&amp;"云南省文史研究馆"</f>
        <v>单位名称：云南省文史研究馆</v>
      </c>
      <c r="B3" s="4"/>
      <c r="C3" s="4"/>
      <c r="D3" s="4"/>
      <c r="E3" s="4"/>
      <c r="F3" s="4"/>
      <c r="G3" s="4"/>
      <c r="H3" s="19"/>
      <c r="I3" s="19"/>
      <c r="J3" s="19"/>
      <c r="K3" s="20" t="s">
        <v>131</v>
      </c>
    </row>
    <row r="4" ht="21.75" customHeight="true" spans="1:11">
      <c r="A4" s="5" t="s">
        <v>226</v>
      </c>
      <c r="B4" s="5" t="s">
        <v>142</v>
      </c>
      <c r="C4" s="5" t="s">
        <v>227</v>
      </c>
      <c r="D4" s="6" t="s">
        <v>143</v>
      </c>
      <c r="E4" s="6" t="s">
        <v>144</v>
      </c>
      <c r="F4" s="6" t="s">
        <v>145</v>
      </c>
      <c r="G4" s="6" t="s">
        <v>146</v>
      </c>
      <c r="H4" s="24" t="s">
        <v>30</v>
      </c>
      <c r="I4" s="21" t="s">
        <v>515</v>
      </c>
      <c r="J4" s="22"/>
      <c r="K4" s="23"/>
    </row>
    <row r="5" ht="21.75" customHeight="true" spans="1:11">
      <c r="A5" s="7"/>
      <c r="B5" s="7"/>
      <c r="C5" s="7"/>
      <c r="D5" s="8"/>
      <c r="E5" s="8"/>
      <c r="F5" s="8"/>
      <c r="G5" s="8"/>
      <c r="H5" s="31"/>
      <c r="I5" s="6" t="s">
        <v>33</v>
      </c>
      <c r="J5" s="6" t="s">
        <v>34</v>
      </c>
      <c r="K5" s="6" t="s">
        <v>35</v>
      </c>
    </row>
    <row r="6" ht="40.5" customHeight="true" spans="1:11">
      <c r="A6" s="9"/>
      <c r="B6" s="9"/>
      <c r="C6" s="9"/>
      <c r="D6" s="10"/>
      <c r="E6" s="10"/>
      <c r="F6" s="10"/>
      <c r="G6" s="10"/>
      <c r="H6" s="25"/>
      <c r="I6" s="10" t="s">
        <v>32</v>
      </c>
      <c r="J6" s="10"/>
      <c r="K6" s="10"/>
    </row>
    <row r="7" ht="24" customHeight="true" spans="1:1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33">
        <v>10</v>
      </c>
      <c r="K7" s="33">
        <v>11</v>
      </c>
    </row>
    <row r="8" ht="30.65" customHeight="true" spans="1:11">
      <c r="A8" s="28"/>
      <c r="B8" s="12"/>
      <c r="C8" s="28"/>
      <c r="D8" s="28"/>
      <c r="E8" s="28"/>
      <c r="F8" s="28"/>
      <c r="G8" s="28"/>
      <c r="H8" s="26"/>
      <c r="I8" s="26"/>
      <c r="J8" s="26"/>
      <c r="K8" s="26"/>
    </row>
    <row r="9" ht="30.65" customHeight="true" spans="1:11">
      <c r="A9" s="12"/>
      <c r="B9" s="12"/>
      <c r="C9" s="12"/>
      <c r="D9" s="12"/>
      <c r="E9" s="12"/>
      <c r="F9" s="12"/>
      <c r="G9" s="12"/>
      <c r="H9" s="26"/>
      <c r="I9" s="26"/>
      <c r="J9" s="26"/>
      <c r="K9" s="26"/>
    </row>
    <row r="10" ht="18.75" customHeight="true" spans="1:11">
      <c r="A10" s="29" t="s">
        <v>106</v>
      </c>
      <c r="B10" s="30"/>
      <c r="C10" s="30"/>
      <c r="D10" s="30"/>
      <c r="E10" s="30"/>
      <c r="F10" s="30"/>
      <c r="G10" s="32"/>
      <c r="H10" s="26"/>
      <c r="I10" s="26"/>
      <c r="J10" s="26"/>
      <c r="K10" s="26"/>
    </row>
    <row r="12" customHeight="true" spans="1:1">
      <c r="A12" s="19" t="s">
        <v>516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true"/>
  <pageMargins left="0" right="0" top="1" bottom="1" header="0.511805555555556" footer="0.511805555555556"/>
  <pageSetup paperSize="9" scale="65" orientation="landscape" horizontalDpi="6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G16"/>
  <sheetViews>
    <sheetView showZeros="0" tabSelected="1" workbookViewId="0">
      <selection activeCell="B19" sqref="B19"/>
    </sheetView>
  </sheetViews>
  <sheetFormatPr defaultColWidth="9.14285714285714" defaultRowHeight="14.25" customHeight="true" outlineLevelCol="6"/>
  <cols>
    <col min="1" max="1" width="37.7428571428571" customWidth="true"/>
    <col min="2" max="2" width="28" customWidth="true"/>
    <col min="3" max="3" width="37.6" customWidth="true"/>
    <col min="4" max="4" width="17.0285714285714" customWidth="true"/>
    <col min="5" max="7" width="27.0285714285714" customWidth="true"/>
  </cols>
  <sheetData>
    <row r="1" ht="13.5" customHeight="true" spans="4:7">
      <c r="D1" s="1"/>
      <c r="G1" s="18" t="s">
        <v>517</v>
      </c>
    </row>
    <row r="2" ht="27.75" customHeight="true" spans="1:7">
      <c r="A2" s="2" t="s">
        <v>518</v>
      </c>
      <c r="B2" s="2"/>
      <c r="C2" s="2"/>
      <c r="D2" s="2"/>
      <c r="E2" s="2"/>
      <c r="F2" s="2"/>
      <c r="G2" s="2"/>
    </row>
    <row r="3" ht="13.5" customHeight="true" spans="1:7">
      <c r="A3" s="3" t="str">
        <f>"单位名称："&amp;"云南省文史研究馆"</f>
        <v>单位名称：云南省文史研究馆</v>
      </c>
      <c r="B3" s="4"/>
      <c r="C3" s="4"/>
      <c r="D3" s="4"/>
      <c r="E3" s="19"/>
      <c r="F3" s="19"/>
      <c r="G3" s="20" t="s">
        <v>131</v>
      </c>
    </row>
    <row r="4" ht="21.75" customHeight="true" spans="1:7">
      <c r="A4" s="5" t="s">
        <v>227</v>
      </c>
      <c r="B4" s="5" t="s">
        <v>226</v>
      </c>
      <c r="C4" s="5" t="s">
        <v>142</v>
      </c>
      <c r="D4" s="6" t="s">
        <v>519</v>
      </c>
      <c r="E4" s="21" t="s">
        <v>33</v>
      </c>
      <c r="F4" s="22"/>
      <c r="G4" s="23"/>
    </row>
    <row r="5" ht="21.75" customHeight="true" spans="1:7">
      <c r="A5" s="7"/>
      <c r="B5" s="7"/>
      <c r="C5" s="7"/>
      <c r="D5" s="8"/>
      <c r="E5" s="24" t="s">
        <v>520</v>
      </c>
      <c r="F5" s="6" t="s">
        <v>521</v>
      </c>
      <c r="G5" s="6" t="s">
        <v>522</v>
      </c>
    </row>
    <row r="6" ht="40.5" customHeight="true" spans="1:7">
      <c r="A6" s="9"/>
      <c r="B6" s="9"/>
      <c r="C6" s="9"/>
      <c r="D6" s="10"/>
      <c r="E6" s="25"/>
      <c r="F6" s="10" t="s">
        <v>32</v>
      </c>
      <c r="G6" s="10"/>
    </row>
    <row r="7" ht="15" customHeight="true" spans="1:7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</row>
    <row r="8" ht="29.9" customHeight="true" spans="1:7">
      <c r="A8" s="12" t="s">
        <v>45</v>
      </c>
      <c r="B8" s="13"/>
      <c r="C8" s="13"/>
      <c r="D8" s="12"/>
      <c r="E8" s="26">
        <v>4231600</v>
      </c>
      <c r="F8" s="26">
        <v>4231600</v>
      </c>
      <c r="G8" s="26">
        <v>4231600</v>
      </c>
    </row>
    <row r="9" ht="29.9" customHeight="true" spans="1:7">
      <c r="A9" s="12"/>
      <c r="B9" s="12" t="s">
        <v>523</v>
      </c>
      <c r="C9" s="12" t="s">
        <v>255</v>
      </c>
      <c r="D9" s="12" t="s">
        <v>524</v>
      </c>
      <c r="E9" s="26">
        <v>234900</v>
      </c>
      <c r="F9" s="26">
        <v>234900</v>
      </c>
      <c r="G9" s="26">
        <v>234900</v>
      </c>
    </row>
    <row r="10" ht="29.9" customHeight="true" spans="1:7">
      <c r="A10" s="14"/>
      <c r="B10" s="12" t="s">
        <v>525</v>
      </c>
      <c r="C10" s="12" t="s">
        <v>264</v>
      </c>
      <c r="D10" s="12" t="s">
        <v>524</v>
      </c>
      <c r="E10" s="26">
        <v>53800</v>
      </c>
      <c r="F10" s="26">
        <v>53800</v>
      </c>
      <c r="G10" s="26">
        <v>53800</v>
      </c>
    </row>
    <row r="11" ht="29.9" customHeight="true" spans="1:7">
      <c r="A11" s="14"/>
      <c r="B11" s="12" t="s">
        <v>526</v>
      </c>
      <c r="C11" s="12" t="s">
        <v>247</v>
      </c>
      <c r="D11" s="12" t="s">
        <v>524</v>
      </c>
      <c r="E11" s="26">
        <v>300000</v>
      </c>
      <c r="F11" s="26">
        <v>300000</v>
      </c>
      <c r="G11" s="26">
        <v>300000</v>
      </c>
    </row>
    <row r="12" ht="29.9" customHeight="true" spans="1:7">
      <c r="A12" s="14"/>
      <c r="B12" s="12" t="s">
        <v>526</v>
      </c>
      <c r="C12" s="12" t="s">
        <v>230</v>
      </c>
      <c r="D12" s="12" t="s">
        <v>524</v>
      </c>
      <c r="E12" s="26">
        <v>450000</v>
      </c>
      <c r="F12" s="26">
        <v>450000</v>
      </c>
      <c r="G12" s="26">
        <v>450000</v>
      </c>
    </row>
    <row r="13" ht="29.9" customHeight="true" spans="1:7">
      <c r="A13" s="14"/>
      <c r="B13" s="12" t="s">
        <v>527</v>
      </c>
      <c r="C13" s="12" t="s">
        <v>242</v>
      </c>
      <c r="D13" s="12" t="s">
        <v>524</v>
      </c>
      <c r="E13" s="26">
        <v>192900</v>
      </c>
      <c r="F13" s="26">
        <v>192900</v>
      </c>
      <c r="G13" s="26">
        <v>192900</v>
      </c>
    </row>
    <row r="14" ht="29.9" customHeight="true" spans="1:7">
      <c r="A14" s="14"/>
      <c r="B14" s="12" t="s">
        <v>528</v>
      </c>
      <c r="C14" s="12" t="s">
        <v>235</v>
      </c>
      <c r="D14" s="12" t="s">
        <v>524</v>
      </c>
      <c r="E14" s="26">
        <v>2000000</v>
      </c>
      <c r="F14" s="26">
        <v>2000000</v>
      </c>
      <c r="G14" s="26">
        <v>2000000</v>
      </c>
    </row>
    <row r="15" ht="29.9" customHeight="true" spans="1:7">
      <c r="A15" s="14"/>
      <c r="B15" s="12" t="s">
        <v>528</v>
      </c>
      <c r="C15" s="12" t="s">
        <v>251</v>
      </c>
      <c r="D15" s="12" t="s">
        <v>524</v>
      </c>
      <c r="E15" s="26">
        <v>1000000</v>
      </c>
      <c r="F15" s="26">
        <v>1000000</v>
      </c>
      <c r="G15" s="26">
        <v>1000000</v>
      </c>
    </row>
    <row r="16" ht="18.75" customHeight="true" spans="1:7">
      <c r="A16" s="15" t="s">
        <v>30</v>
      </c>
      <c r="B16" s="16" t="s">
        <v>529</v>
      </c>
      <c r="C16" s="16"/>
      <c r="D16" s="17"/>
      <c r="E16" s="26">
        <v>4231600</v>
      </c>
      <c r="F16" s="26">
        <v>4231600</v>
      </c>
      <c r="G16" s="26">
        <v>4231600</v>
      </c>
    </row>
  </sheetData>
  <mergeCells count="11">
    <mergeCell ref="A2:G2"/>
    <mergeCell ref="A3:D3"/>
    <mergeCell ref="E4:G4"/>
    <mergeCell ref="A16:D16"/>
    <mergeCell ref="A4:A6"/>
    <mergeCell ref="B4:B6"/>
    <mergeCell ref="C4:C6"/>
    <mergeCell ref="D4:D6"/>
    <mergeCell ref="E5:E6"/>
    <mergeCell ref="F5:F6"/>
    <mergeCell ref="G5:G6"/>
  </mergeCells>
  <printOptions horizontalCentered="true"/>
  <pageMargins left="0" right="0" top="1" bottom="1" header="0.511805555555556" footer="0.511805555555556"/>
  <pageSetup paperSize="9" scale="71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2026-02-05T09:54:00Z</dcterms:created>
  <dcterms:modified xsi:type="dcterms:W3CDTF">2026-02-09T08:42:46Z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